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4TO TRIM\JAPAC\CTA PUBLICA 4° TRIMESTRE 2019\"/>
    </mc:Choice>
  </mc:AlternateContent>
  <xr:revisionPtr revIDLastSave="0" documentId="13_ncr:1_{72117F27-F1E6-48A3-A3F3-46036FA61566}" xr6:coauthVersionLast="45" xr6:coauthVersionMax="45" xr10:uidLastSave="{00000000-0000-0000-0000-000000000000}"/>
  <bookViews>
    <workbookView xWindow="-110" yWindow="-110" windowWidth="19420" windowHeight="10420" tabRatio="863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4" i="59" l="1"/>
  <c r="D113" i="59"/>
  <c r="D112" i="59"/>
  <c r="D110" i="59"/>
  <c r="D109" i="59"/>
  <c r="D108" i="59"/>
  <c r="D107" i="59"/>
  <c r="D106" i="59"/>
  <c r="D105" i="59"/>
  <c r="D104" i="59"/>
  <c r="D103" i="59"/>
  <c r="D102" i="59"/>
  <c r="C209" i="60" l="1"/>
  <c r="C207" i="60"/>
  <c r="D15" i="62" l="1"/>
  <c r="C15" i="62"/>
  <c r="C39" i="59"/>
  <c r="C30" i="59"/>
  <c r="C9" i="60" l="1"/>
  <c r="C79" i="62" l="1"/>
  <c r="C78" i="62" s="1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61" i="60" l="1"/>
  <c r="C219" i="60"/>
  <c r="C186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37" i="59" l="1"/>
  <c r="C125" i="59"/>
  <c r="C118" i="59"/>
  <c r="G111" i="59"/>
  <c r="F111" i="59"/>
  <c r="E111" i="59"/>
  <c r="D111" i="59"/>
  <c r="C111" i="59"/>
  <c r="G101" i="59"/>
  <c r="F101" i="59"/>
  <c r="E101" i="59"/>
  <c r="D101" i="59"/>
  <c r="C101" i="59"/>
  <c r="C94" i="59"/>
  <c r="C88" i="59"/>
  <c r="E78" i="59"/>
  <c r="D78" i="59"/>
  <c r="C78" i="59"/>
  <c r="E72" i="59"/>
  <c r="D72" i="59"/>
  <c r="C72" i="59"/>
  <c r="E60" i="59"/>
  <c r="D60" i="59"/>
  <c r="C60" i="59"/>
  <c r="E52" i="59"/>
  <c r="D52" i="59"/>
  <c r="C52" i="59"/>
  <c r="C30" i="64" l="1"/>
  <c r="C7" i="64"/>
  <c r="C15" i="63"/>
  <c r="C7" i="63"/>
  <c r="C39" i="64" l="1"/>
  <c r="C20" i="63"/>
  <c r="H3" i="65"/>
  <c r="H2" i="65"/>
  <c r="H1" i="65"/>
  <c r="E3" i="60"/>
  <c r="E2" i="60"/>
  <c r="H3" i="59"/>
  <c r="H2" i="59"/>
  <c r="E3" i="62" l="1"/>
  <c r="E2" i="62"/>
  <c r="E3" i="61"/>
  <c r="E2" i="61"/>
  <c r="E14" i="59"/>
  <c r="F14" i="59" s="1"/>
  <c r="G14" i="59" s="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<sst xmlns="http://schemas.openxmlformats.org/spreadsheetml/2006/main" count="918" uniqueCount="655">
  <si>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</si>
  <si>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</si>
  <si>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</si>
  <si>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</si>
  <si>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</si>
  <si>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</si>
  <si>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</si>
  <si>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</si>
  <si>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</si>
  <si>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</si>
  <si>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</si>
  <si>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</si>
  <si>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</si>
  <si>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</si>
  <si>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</si>
  <si>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</si>
  <si>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</si>
  <si>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</si>
  <si>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</si>
  <si>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</si>
  <si>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</si>
  <si>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</si>
  <si>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</si>
  <si>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</si>
  <si>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</si>
  <si>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</si>
  <si>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</si>
  <si>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</si>
  <si>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</si>
  <si>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</si>
  <si>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</si>
  <si>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</si>
  <si>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</si>
  <si>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</si>
  <si>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</si>
  <si>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</si>
  <si>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</si>
  <si>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</si>
  <si>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</si>
  <si>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</si>
  <si>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</si>
  <si>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</si>
  <si>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</si>
  <si>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</si>
  <si>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</si>
  <si>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</si>
  <si>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</si>
  <si>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</si>
  <si>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</si>
  <si>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</si>
  <si>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</si>
  <si>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</si>
  <si>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</si>
  <si>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</si>
  <si>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</si>
  <si>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</si>
  <si>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</si>
  <si>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</si>
  <si>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</si>
  <si>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</si>
  <si>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</si>
  <si>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</si>
  <si>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</si>
  <si>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</si>
  <si>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</si>
  <si>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</si>
  <si>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</si>
  <si>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</si>
  <si>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</si>
  <si>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</si>
  <si>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</si>
  <si>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</si>
  <si>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</si>
  <si>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</si>
  <si>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</si>
  <si>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</si>
  <si>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</si>
  <si>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</si>
  <si>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</si>
  <si>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</si>
  <si>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</si>
  <si>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</si>
  <si>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</si>
  <si>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</si>
  <si>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</si>
  <si>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</si>
  <si>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</si>
  <si>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</si>
  <si>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</si>
  <si>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</si>
  <si>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</si>
  <si>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</si>
  <si>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</si>
  <si>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</si>
  <si>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</si>
  <si>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</si>
  <si>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</si>
  <si>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</si>
  <si>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</si>
  <si>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</si>
  <si>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</si>
  <si>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</si>
  <si>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</si>
  <si>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</si>
  <si>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</si>
  <si>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</si>
  <si>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</si>
  <si>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</si>
  <si>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</si>
  <si>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</si>
  <si>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</si>
  <si>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</si>
  <si>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</si>
  <si>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</si>
  <si>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</si>
  <si>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</si>
  <si>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</si>
  <si>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</si>
  <si>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</si>
  <si>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</si>
  <si>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</si>
  <si>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</si>
  <si>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</si>
  <si>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</si>
  <si>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</si>
  <si>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</si>
  <si>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</si>
  <si>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</si>
  <si>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</si>
  <si>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</si>
  <si>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</si>
  <si>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</si>
  <si>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</si>
  <si>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</si>
  <si>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</si>
  <si>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</si>
  <si>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</si>
  <si>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</si>
  <si>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</si>
  <si>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</si>
  <si>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</si>
  <si>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</si>
  <si>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</si>
  <si>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</si>
  <si>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</si>
  <si>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</si>
  <si>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</si>
  <si>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</si>
  <si>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</si>
  <si>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</si>
  <si>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</si>
  <si>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</si>
  <si>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</si>
  <si>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</si>
  <si>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</si>
  <si>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</si>
  <si>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</si>
  <si>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</si>
  <si>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</si>
  <si>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</si>
  <si>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</si>
  <si>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</si>
  <si>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</si>
  <si>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</si>
  <si>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</si>
  <si>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</si>
  <si>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</si>
  <si>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</si>
  <si>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</si>
  <si>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</si>
  <si>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</si>
  <si>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</si>
  <si>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</si>
  <si>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</si>
  <si>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</si>
  <si>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</si>
  <si>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</si>
  <si>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</si>
  <si>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</si>
  <si>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</si>
  <si>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</si>
  <si>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</si>
  <si>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</si>
  <si>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</si>
  <si>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</si>
  <si>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</si>
  <si>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</si>
  <si>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</si>
  <si>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</si>
  <si>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</si>
  <si>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</si>
  <si>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</si>
  <si>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</si>
  <si>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</si>
  <si>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</si>
  <si>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</si>
  <si>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</si>
  <si>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</si>
  <si>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</si>
  <si>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</si>
  <si>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</si>
  <si>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</si>
  <si>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</si>
  <si>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</si>
  <si>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</si>
  <si>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</si>
  <si>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</si>
  <si>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</si>
  <si>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</si>
  <si>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</si>
  <si>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</si>
  <si>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</si>
  <si>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</si>
  <si>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</si>
  <si>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</si>
  <si>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</si>
  <si>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</si>
  <si>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</si>
  <si>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</si>
  <si>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</si>
  <si>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</si>
  <si>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</si>
  <si>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</si>
  <si>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</si>
  <si>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</si>
  <si>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</si>
  <si>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</si>
  <si>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</si>
  <si>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</si>
  <si>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</si>
  <si>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</si>
  <si>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</si>
  <si>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</si>
  <si>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</si>
  <si>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</si>
  <si>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</si>
  <si>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</si>
  <si>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</si>
  <si>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</si>
  <si>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</si>
  <si>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</si>
  <si>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</si>
  <si>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</si>
  <si>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</si>
  <si>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</si>
  <si>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</si>
  <si>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</si>
  <si>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</si>
  <si>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</si>
  <si>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</si>
  <si>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</si>
  <si>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</si>
  <si>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</si>
  <si>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</si>
  <si>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</si>
  <si>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</si>
  <si>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</si>
  <si>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</si>
  <si>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</si>
  <si>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</si>
  <si>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</si>
  <si>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</si>
  <si>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</si>
  <si>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</si>
  <si>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</si>
  <si>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</si>
  <si>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</si>
  <si>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</si>
  <si>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</si>
  <si>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</si>
  <si>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</si>
  <si>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</si>
  <si>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</si>
  <si>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</si>
  <si>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</si>
  <si>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</si>
  <si>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</si>
  <si>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</si>
  <si>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</si>
  <si>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</si>
  <si>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</si>
  <si>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</si>
  <si>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</si>
  <si>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</si>
  <si>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</si>
  <si>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</si>
  <si>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</si>
  <si>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</si>
  <si>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</si>
  <si>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</si>
  <si>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</si>
  <si>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</si>
  <si>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</si>
  <si>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</si>
  <si>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</si>
  <si>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</si>
  <si>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</si>
  <si>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</si>
  <si>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</si>
  <si>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</si>
  <si>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</si>
  <si>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</si>
  <si>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</si>
  <si>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</si>
  <si>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</si>
  <si>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</si>
  <si>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</si>
  <si>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</si>
  <si>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</si>
  <si>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</si>
  <si>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</si>
  <si>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</si>
  <si>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</si>
  <si>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</si>
  <si>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</si>
  <si>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</si>
  <si>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</si>
  <si>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</si>
  <si>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</si>
  <si>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</si>
  <si>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</si>
  <si>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</si>
  <si>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</si>
  <si>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</si>
  <si>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</si>
  <si>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</si>
  <si>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</si>
  <si>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</si>
  <si>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</si>
  <si>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</si>
  <si>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</si>
  <si>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</si>
  <si>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</si>
  <si>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</si>
  <si>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</si>
  <si>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</si>
  <si>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</si>
  <si>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</si>
  <si>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</si>
  <si>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</si>
  <si>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</si>
  <si>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</si>
  <si>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</si>
  <si>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</si>
  <si>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</si>
  <si>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</si>
  <si>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</si>
  <si>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</si>
  <si>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</si>
  <si>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</si>
  <si>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</si>
  <si>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</si>
  <si>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</si>
  <si>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</si>
  <si>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</si>
  <si>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</si>
  <si>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</si>
  <si>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</si>
  <si>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</si>
  <si>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</si>
  <si>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</si>
  <si>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</si>
  <si>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</si>
  <si>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</si>
  <si>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</si>
  <si>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</si>
  <si>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</si>
  <si>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</si>
  <si>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</si>
  <si>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</si>
  <si>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</si>
  <si>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</si>
  <si>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</si>
  <si>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</si>
  <si>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</si>
  <si>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</si>
  <si>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</si>
  <si>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</si>
  <si>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</si>
  <si>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</si>
  <si>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</si>
  <si>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</si>
  <si>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</si>
  <si>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</si>
  <si>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</si>
  <si>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</si>
  <si>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</si>
  <si>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</si>
  <si>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</si>
  <si>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</si>
  <si>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</si>
  <si>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</si>
  <si>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</si>
  <si>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</si>
  <si>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</si>
  <si>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</si>
  <si>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</si>
  <si>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</si>
  <si>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</si>
  <si>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</si>
  <si>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</si>
  <si>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</si>
  <si>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</si>
  <si>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</si>
  <si>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</si>
  <si>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</si>
  <si>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</si>
  <si>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</si>
  <si>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</si>
  <si>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</si>
  <si>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</si>
  <si>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</si>
  <si>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</si>
  <si>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</si>
  <si>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</si>
  <si>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</si>
  <si>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</si>
  <si>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</si>
  <si>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</si>
  <si>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</si>
  <si>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</si>
  <si>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</si>
  <si>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</si>
  <si>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</si>
  <si>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</si>
  <si>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</si>
  <si>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</si>
  <si>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</si>
  <si>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</si>
  <si>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</si>
  <si>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</si>
  <si>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</si>
  <si>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</si>
  <si>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</si>
  <si>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</si>
  <si>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</si>
  <si>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</si>
  <si>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</si>
  <si>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</si>
  <si>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</si>
  <si>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</si>
  <si>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</si>
  <si>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</si>
  <si>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</si>
  <si>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</si>
  <si>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</si>
  <si>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</si>
  <si>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</si>
  <si>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</si>
  <si>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</si>
  <si>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</si>
  <si>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</si>
  <si>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</si>
  <si>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</si>
  <si>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</si>
  <si>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</si>
  <si>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</si>
  <si>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</si>
  <si>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</si>
  <si>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</si>
  <si>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</si>
  <si>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</si>
  <si>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</si>
  <si>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</si>
  <si>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</si>
  <si>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</si>
  <si>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</si>
  <si>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</si>
  <si>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</si>
  <si>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</si>
  <si>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</si>
  <si>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</si>
  <si>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</si>
  <si>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</si>
  <si>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</si>
  <si>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</si>
  <si>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</si>
  <si>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</si>
  <si>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</si>
  <si>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</si>
  <si>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</si>
  <si>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</si>
  <si>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</si>
  <si>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</si>
  <si>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</si>
  <si>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</si>
  <si>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</si>
  <si>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</si>
  <si>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</si>
  <si>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</si>
  <si>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</si>
  <si>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</si>
  <si>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</si>
  <si>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</si>
  <si>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</si>
  <si>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</si>
  <si>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</si>
  <si>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</si>
  <si>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</si>
  <si>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</si>
  <si>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</si>
  <si>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</si>
  <si>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</si>
  <si>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</si>
  <si>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</si>
  <si>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</si>
  <si>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</si>
  <si>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</si>
  <si>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</si>
  <si>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</si>
  <si>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</si>
  <si>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</si>
  <si>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</si>
  <si>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</si>
  <si>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</si>
  <si>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</si>
  <si>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</si>
  <si>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</si>
  <si>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</si>
  <si>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</si>
  <si>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</si>
  <si>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</si>
  <si>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</si>
  <si>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</si>
  <si>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</si>
  <si>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</si>
  <si>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</si>
  <si>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</si>
  <si>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</si>
  <si>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</si>
  <si>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</si>
  <si>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</si>
  <si>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</si>
  <si>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</si>
  <si>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</si>
  <si>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</si>
  <si>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</si>
  <si>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</si>
  <si>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</si>
  <si>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</si>
  <si>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</si>
  <si>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</si>
  <si>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</si>
  <si>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</si>
  <si>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</si>
  <si>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</si>
  <si>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</si>
  <si>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</si>
  <si>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</si>
  <si>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</si>
  <si>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</si>
  <si>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</si>
  <si>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</si>
  <si>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</si>
  <si>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</si>
  <si>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</si>
  <si>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</si>
  <si>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</si>
  <si>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</si>
  <si>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</si>
  <si>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</si>
  <si>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</si>
  <si>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</si>
  <si>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</si>
  <si>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</si>
  <si>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</si>
  <si>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</si>
  <si>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</si>
  <si>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</si>
  <si>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</si>
  <si>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</si>
  <si>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</si>
  <si>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</si>
  <si>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</si>
  <si>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</si>
  <si>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</si>
  <si>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</si>
  <si>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</si>
  <si>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</si>
  <si>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</si>
  <si>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</si>
  <si>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</si>
  <si>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</si>
  <si>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</si>
  <si>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</si>
  <si>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</si>
  <si>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</si>
  <si>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</si>
  <si>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</si>
  <si>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</si>
  <si>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</si>
  <si>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</si>
  <si>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</si>
  <si>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</si>
  <si>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</si>
  <si>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</si>
  <si>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</si>
  <si>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</si>
  <si>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</si>
  <si>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</si>
  <si>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</si>
  <si>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</si>
  <si>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</si>
  <si>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</si>
  <si>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</si>
  <si>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</si>
  <si>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</si>
  <si>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</si>
  <si>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</si>
  <si>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</si>
  <si>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</si>
  <si>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</si>
  <si>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</si>
  <si>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</si>
  <si>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</si>
  <si>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</si>
  <si>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</si>
  <si>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</si>
  <si>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</si>
  <si>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</si>
  <si>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</si>
  <si>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</si>
  <si>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</si>
  <si>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</si>
  <si>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</si>
  <si>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</si>
  <si>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</si>
  <si>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</si>
  <si>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</si>
  <si>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</si>
  <si>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</si>
  <si>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</si>
  <si>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</si>
  <si>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</si>
  <si>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</si>
  <si>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</si>
  <si>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</si>
  <si>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</si>
  <si>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</si>
  <si>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Cuentas de ingresos</t>
  </si>
  <si>
    <t>Cuentas de egresos</t>
  </si>
  <si>
    <t>B) Presupuestarias:</t>
  </si>
  <si>
    <t>ACT-02 PARTICIPACIONES, APORTACIONES, CONVENIOS, INCENTIVOS…</t>
  </si>
  <si>
    <t>ACT-01 INGRESOS DE GESTION</t>
  </si>
  <si>
    <t>ACT-03 OTROS INGRESOS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</si>
  <si>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</si>
  <si>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</si>
  <si>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</si>
  <si>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</si>
  <si>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</si>
  <si>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</si>
  <si>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</si>
  <si>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JUNTA DE AGUA POTABLE Y ALCANTARILLADO DE COMONFORT, GTO.</t>
  </si>
  <si>
    <t>Correspondiente del 1 de Enero al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</si>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</sst>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93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4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Fill="1" applyBorder="1" applyAlignment="1">
      <alignment vertical="center"/>
    </xf>
    <xf numFmtId="0" fontId="13" fillId="0" borderId="10" xfId="13" applyFont="1" applyFill="1" applyBorder="1" applyAlignment="1">
      <alignment horizontal="right" vertical="center"/>
    </xf>
    <xf numFmtId="4" fontId="13" fillId="0" borderId="1" xfId="13" applyNumberFormat="1" applyFont="1" applyFill="1" applyBorder="1" applyAlignment="1">
      <alignment horizontal="right" vertical="center" wrapText="1" indent="1"/>
    </xf>
    <xf numFmtId="4" fontId="14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Fill="1" applyBorder="1" applyAlignment="1">
      <alignment horizontal="left" vertical="center" wrapText="1" indent="1"/>
    </xf>
    <xf numFmtId="0" fontId="14" fillId="0" borderId="2" xfId="13" applyFont="1" applyFill="1" applyBorder="1" applyAlignment="1">
      <alignment horizontal="left" vertical="center"/>
    </xf>
    <xf numFmtId="0" fontId="14" fillId="0" borderId="10" xfId="13" applyFont="1" applyFill="1" applyBorder="1" applyAlignment="1">
      <alignment horizontal="left" vertical="center" indent="1"/>
    </xf>
    <xf numFmtId="0" fontId="14" fillId="0" borderId="10" xfId="13" applyFont="1" applyFill="1" applyBorder="1" applyAlignment="1">
      <alignment horizontal="left" vertical="center" wrapText="1"/>
    </xf>
    <xf numFmtId="4" fontId="14" fillId="0" borderId="10" xfId="13" applyNumberFormat="1" applyFont="1" applyFill="1" applyBorder="1" applyAlignment="1">
      <alignment horizontal="right" vertical="center" wrapText="1" indent="1"/>
    </xf>
    <xf numFmtId="0" fontId="13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4" fillId="0" borderId="1" xfId="13" applyNumberFormat="1" applyFont="1" applyFill="1" applyBorder="1" applyAlignment="1">
      <alignment horizontal="right" vertical="center" indent="1"/>
    </xf>
    <xf numFmtId="0" fontId="14" fillId="0" borderId="10" xfId="13" applyFont="1" applyFill="1" applyBorder="1" applyAlignment="1">
      <alignment horizontal="left" vertical="center"/>
    </xf>
    <xf numFmtId="4" fontId="14" fillId="0" borderId="12" xfId="13" applyNumberFormat="1" applyFont="1" applyFill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10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10" xfId="13" applyFont="1" applyBorder="1"/>
    <xf numFmtId="4" fontId="13" fillId="0" borderId="10" xfId="13" applyNumberFormat="1" applyFont="1" applyFill="1" applyBorder="1" applyAlignment="1">
      <alignment horizontal="right" vertical="center"/>
    </xf>
    <xf numFmtId="0" fontId="13" fillId="0" borderId="13" xfId="13" applyFont="1" applyFill="1" applyBorder="1" applyAlignment="1">
      <alignment vertical="center"/>
    </xf>
    <xf numFmtId="0" fontId="14" fillId="0" borderId="10" xfId="13" applyFont="1" applyFill="1" applyBorder="1" applyAlignment="1">
      <alignment vertical="center"/>
    </xf>
    <xf numFmtId="4" fontId="14" fillId="0" borderId="10" xfId="13" applyNumberFormat="1" applyFont="1" applyFill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2" xfId="13" applyFont="1" applyFill="1" applyBorder="1" applyAlignment="1">
      <alignment vertical="center"/>
    </xf>
    <xf numFmtId="49" fontId="2" fillId="0" borderId="2" xfId="13" applyNumberFormat="1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10" xfId="13" applyFont="1" applyFill="1" applyBorder="1" applyAlignment="1">
      <alignment vertical="center"/>
    </xf>
    <xf numFmtId="4" fontId="3" fillId="0" borderId="10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3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49" fontId="21" fillId="0" borderId="2" xfId="13" applyNumberFormat="1" applyFont="1" applyFill="1" applyBorder="1"/>
    <xf numFmtId="0" fontId="3" fillId="0" borderId="10" xfId="13" applyFont="1" applyFill="1" applyBorder="1"/>
    <xf numFmtId="0" fontId="3" fillId="0" borderId="0" xfId="3" applyFont="1" applyFill="1" applyBorder="1" applyAlignment="1">
      <alignment horizontal="left" vertical="top" wrapText="1" indent="1"/>
    </xf>
    <xf numFmtId="0" fontId="3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wrapText="1" indent="1"/>
    </xf>
    <xf numFmtId="9" fontId="3" fillId="0" borderId="0" xfId="14" applyFont="1"/>
    <xf numFmtId="0" fontId="3" fillId="0" borderId="0" xfId="0" applyFont="1" applyProtection="1">
      <protection locked="0"/>
    </xf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2" fillId="0" borderId="12" xfId="0" applyFont="1" applyBorder="1" applyAlignment="1" applyProtection="1">
      <alignment horizontal="left" vertical="center"/>
      <protection locked="0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Border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27" xfId="13" applyFont="1" applyFill="1" applyBorder="1" applyAlignment="1">
      <alignment horizontal="center" vertical="center"/>
    </xf>
    <xf numFmtId="0" fontId="2" fillId="9" borderId="23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Border="1" applyAlignment="1" applyProtection="1">
      <alignment horizontal="center" vertical="center" wrapText="1"/>
      <protection locked="0"/>
    </xf>
    <xf numFmtId="0" fontId="2" fillId="9" borderId="26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</cellXfs>
  <cellStyles count="16">
    <cellStyle name="Hipervínculo" xfId="11" builtinId="8"/>
    <cellStyle name="Millares 2" xfId="1" xr:uid="{00000000-0005-0000-0000-000001000000}"/>
    <cellStyle name="Millares 2 2" xfId="15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" xfId="14" builtinId="5"/>
    <cellStyle name="Porcentaje 2" xfId="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42</xdr:row>
      <xdr:rowOff>123825</xdr:rowOff>
    </xdr:from>
    <xdr:to>
      <xdr:col>2</xdr:col>
      <xdr:colOff>523876</xdr:colOff>
      <xdr:row>52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467475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F41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sqref="A1:B1"/>
    </sheetView>
  </sheetViews>
  <sheetFormatPr baseColWidth="10" defaultColWidth="12.81640625" defaultRowHeight="10" x14ac:dyDescent="0.2"/>
  <cols>
    <col min="1" max="1" width="14.7265625" style="36" customWidth="1"/>
    <col min="2" max="2" width="73.81640625" style="36" bestFit="1" customWidth="1"/>
    <col min="3" max="3" width="8" style="36" customWidth="1"/>
    <col min="4" max="16384" width="12.81640625" style="36"/>
  </cols>
  <sheetData>
    <row r="1" spans="1:5" ht="19" customHeight="1" x14ac:dyDescent="0.2">
      <c r="A1" s="165" t="s">
        <v>652</v>
      </c>
      <c r="B1" s="165"/>
      <c r="C1" s="72"/>
      <c r="D1" s="69" t="s">
        <v>244</v>
      </c>
      <c r="E1" s="70">
        <v>2019</v>
      </c>
    </row>
    <row r="2" spans="1:5" ht="19" customHeight="1" x14ac:dyDescent="0.2">
      <c r="A2" s="166" t="s">
        <v>557</v>
      </c>
      <c r="B2" s="166"/>
      <c r="C2" s="91"/>
      <c r="D2" s="69" t="s">
        <v>246</v>
      </c>
      <c r="E2" s="72" t="s">
        <v>247</v>
      </c>
    </row>
    <row r="3" spans="1:5" ht="19" customHeight="1" x14ac:dyDescent="0.2">
      <c r="A3" s="167" t="s">
        <v>653</v>
      </c>
      <c r="B3" s="167"/>
      <c r="C3" s="72"/>
      <c r="D3" s="69" t="s">
        <v>248</v>
      </c>
      <c r="E3" s="70">
        <v>1</v>
      </c>
    </row>
    <row r="4" spans="1:5" ht="15" customHeight="1" x14ac:dyDescent="0.2">
      <c r="A4" s="50" t="s">
        <v>79</v>
      </c>
      <c r="B4" s="51" t="s">
        <v>80</v>
      </c>
    </row>
    <row r="5" spans="1:5" ht="10.5" x14ac:dyDescent="0.25">
      <c r="A5" s="37"/>
      <c r="B5" s="38"/>
    </row>
    <row r="6" spans="1:5" ht="10.5" x14ac:dyDescent="0.25">
      <c r="A6" s="39"/>
      <c r="B6" s="40" t="s">
        <v>83</v>
      </c>
    </row>
    <row r="7" spans="1:5" ht="10.5" x14ac:dyDescent="0.25">
      <c r="A7" s="39"/>
      <c r="B7" s="40"/>
    </row>
    <row r="8" spans="1:5" ht="10.5" x14ac:dyDescent="0.25">
      <c r="A8" s="39"/>
      <c r="B8" s="41" t="s">
        <v>0</v>
      </c>
    </row>
    <row r="9" spans="1:5" x14ac:dyDescent="0.2">
      <c r="A9" s="100" t="s">
        <v>1</v>
      </c>
      <c r="B9" s="101" t="s">
        <v>2</v>
      </c>
    </row>
    <row r="10" spans="1:5" x14ac:dyDescent="0.2">
      <c r="A10" s="100" t="s">
        <v>3</v>
      </c>
      <c r="B10" s="101" t="s">
        <v>4</v>
      </c>
    </row>
    <row r="11" spans="1:5" x14ac:dyDescent="0.2">
      <c r="A11" s="100" t="s">
        <v>5</v>
      </c>
      <c r="B11" s="101" t="s">
        <v>6</v>
      </c>
    </row>
    <row r="12" spans="1:5" x14ac:dyDescent="0.2">
      <c r="A12" s="100" t="s">
        <v>177</v>
      </c>
      <c r="B12" s="101" t="s">
        <v>237</v>
      </c>
    </row>
    <row r="13" spans="1:5" x14ac:dyDescent="0.2">
      <c r="A13" s="100" t="s">
        <v>7</v>
      </c>
      <c r="B13" s="101" t="s">
        <v>236</v>
      </c>
    </row>
    <row r="14" spans="1:5" x14ac:dyDescent="0.2">
      <c r="A14" s="100" t="s">
        <v>8</v>
      </c>
      <c r="B14" s="101" t="s">
        <v>176</v>
      </c>
    </row>
    <row r="15" spans="1:5" x14ac:dyDescent="0.2">
      <c r="A15" s="100" t="s">
        <v>9</v>
      </c>
      <c r="B15" s="101" t="s">
        <v>10</v>
      </c>
    </row>
    <row r="16" spans="1:5" x14ac:dyDescent="0.2">
      <c r="A16" s="100" t="s">
        <v>11</v>
      </c>
      <c r="B16" s="101" t="s">
        <v>12</v>
      </c>
    </row>
    <row r="17" spans="1:2" x14ac:dyDescent="0.2">
      <c r="A17" s="100" t="s">
        <v>13</v>
      </c>
      <c r="B17" s="101" t="s">
        <v>14</v>
      </c>
    </row>
    <row r="18" spans="1:2" x14ac:dyDescent="0.2">
      <c r="A18" s="100" t="s">
        <v>15</v>
      </c>
      <c r="B18" s="101" t="s">
        <v>16</v>
      </c>
    </row>
    <row r="19" spans="1:2" x14ac:dyDescent="0.2">
      <c r="A19" s="100" t="s">
        <v>17</v>
      </c>
      <c r="B19" s="101" t="s">
        <v>18</v>
      </c>
    </row>
    <row r="20" spans="1:2" x14ac:dyDescent="0.2">
      <c r="A20" s="100" t="s">
        <v>19</v>
      </c>
      <c r="B20" s="101" t="s">
        <v>20</v>
      </c>
    </row>
    <row r="21" spans="1:2" x14ac:dyDescent="0.2">
      <c r="A21" s="100" t="s">
        <v>21</v>
      </c>
      <c r="B21" s="101" t="s">
        <v>231</v>
      </c>
    </row>
    <row r="22" spans="1:2" x14ac:dyDescent="0.2">
      <c r="A22" s="100" t="s">
        <v>22</v>
      </c>
      <c r="B22" s="101" t="s">
        <v>23</v>
      </c>
    </row>
    <row r="23" spans="1:2" x14ac:dyDescent="0.2">
      <c r="A23" s="162" t="s">
        <v>646</v>
      </c>
      <c r="B23" s="163" t="s">
        <v>361</v>
      </c>
    </row>
    <row r="24" spans="1:2" x14ac:dyDescent="0.2">
      <c r="A24" s="162" t="s">
        <v>647</v>
      </c>
      <c r="B24" s="163" t="s">
        <v>648</v>
      </c>
    </row>
    <row r="25" spans="1:2" s="161" customFormat="1" x14ac:dyDescent="0.2">
      <c r="A25" s="162" t="s">
        <v>649</v>
      </c>
      <c r="B25" s="163" t="s">
        <v>644</v>
      </c>
    </row>
    <row r="26" spans="1:2" x14ac:dyDescent="0.2">
      <c r="A26" s="162" t="s">
        <v>650</v>
      </c>
      <c r="B26" s="163" t="s">
        <v>415</v>
      </c>
    </row>
    <row r="27" spans="1:2" x14ac:dyDescent="0.2">
      <c r="A27" s="100" t="s">
        <v>24</v>
      </c>
      <c r="B27" s="101" t="s">
        <v>25</v>
      </c>
    </row>
    <row r="28" spans="1:2" x14ac:dyDescent="0.2">
      <c r="A28" s="100" t="s">
        <v>26</v>
      </c>
      <c r="B28" s="101" t="s">
        <v>27</v>
      </c>
    </row>
    <row r="29" spans="1:2" x14ac:dyDescent="0.2">
      <c r="A29" s="100" t="s">
        <v>28</v>
      </c>
      <c r="B29" s="101" t="s">
        <v>29</v>
      </c>
    </row>
    <row r="30" spans="1:2" x14ac:dyDescent="0.2">
      <c r="A30" s="100" t="s">
        <v>30</v>
      </c>
      <c r="B30" s="101" t="s">
        <v>31</v>
      </c>
    </row>
    <row r="31" spans="1:2" x14ac:dyDescent="0.2">
      <c r="A31" s="100" t="s">
        <v>116</v>
      </c>
      <c r="B31" s="101" t="s">
        <v>117</v>
      </c>
    </row>
    <row r="32" spans="1:2" ht="10.5" x14ac:dyDescent="0.25">
      <c r="A32" s="39"/>
      <c r="B32" s="42"/>
    </row>
    <row r="33" spans="1:6" ht="10.5" x14ac:dyDescent="0.25">
      <c r="A33" s="39"/>
      <c r="B33" s="41"/>
    </row>
    <row r="34" spans="1:6" x14ac:dyDescent="0.2">
      <c r="A34" s="100" t="s">
        <v>86</v>
      </c>
      <c r="B34" s="101" t="s">
        <v>81</v>
      </c>
    </row>
    <row r="35" spans="1:6" x14ac:dyDescent="0.2">
      <c r="A35" s="100" t="s">
        <v>87</v>
      </c>
      <c r="B35" s="101" t="s">
        <v>82</v>
      </c>
    </row>
    <row r="36" spans="1:6" ht="10.5" x14ac:dyDescent="0.25">
      <c r="A36" s="39"/>
      <c r="B36" s="42"/>
    </row>
    <row r="37" spans="1:6" ht="10.5" x14ac:dyDescent="0.25">
      <c r="A37" s="39"/>
      <c r="B37" s="40" t="s">
        <v>84</v>
      </c>
    </row>
    <row r="38" spans="1:6" ht="10.5" x14ac:dyDescent="0.25">
      <c r="A38" s="39" t="s">
        <v>85</v>
      </c>
      <c r="B38" s="101" t="s">
        <v>33</v>
      </c>
    </row>
    <row r="39" spans="1:6" ht="10.5" x14ac:dyDescent="0.25">
      <c r="A39" s="39"/>
      <c r="B39" s="101" t="s">
        <v>34</v>
      </c>
    </row>
    <row r="40" spans="1:6" ht="11" thickBot="1" x14ac:dyDescent="0.3">
      <c r="A40" s="43"/>
      <c r="B40" s="44"/>
    </row>
    <row r="41" spans="1:6" ht="10.5" x14ac:dyDescent="0.2">
      <c r="A41" s="168" t="s">
        <v>654</v>
      </c>
      <c r="B41" s="168"/>
      <c r="C41" s="168"/>
      <c r="D41" s="168"/>
      <c r="E41" s="168"/>
      <c r="F41" s="168"/>
    </row>
  </sheetData>
  <sheetProtection formatCells="0" formatColumns="0" formatRows="0" autoFilter="0" pivotTables="0"/>
  <mergeCells count="4">
    <mergeCell ref="A1:B1"/>
    <mergeCell ref="A2:B2"/>
    <mergeCell ref="A3:B3"/>
    <mergeCell ref="A41:F41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7:B27" location="VHP!A6" display="VHP-01" xr:uid="{00000000-0004-0000-0000-00000E000000}"/>
    <hyperlink ref="A28:B28" location="VHP!A12" display="VHP-02" xr:uid="{00000000-0004-0000-0000-00000F000000}"/>
    <hyperlink ref="A29:B29" location="EFE!A6" display="EFE-01" xr:uid="{00000000-0004-0000-0000-000010000000}"/>
    <hyperlink ref="A30:B30" location="EFE!A18" display="EFE-02" xr:uid="{00000000-0004-0000-0000-000011000000}"/>
    <hyperlink ref="A31:B31" location="EFE!A44" display="EFE-03" xr:uid="{00000000-0004-0000-0000-000012000000}"/>
    <hyperlink ref="A34:B34" location="Conciliacion_Ig!B6" display="Conciliacion_Ig" xr:uid="{00000000-0004-0000-0000-000013000000}"/>
    <hyperlink ref="A35:B35" location="Conciliacion_Eg!B5" display="Conciliacion_Eg" xr:uid="{00000000-0004-0000-0000-000014000000}"/>
    <hyperlink ref="B38" location="Memoria!A8" display="CONTABLES" xr:uid="{00000000-0004-0000-0000-000015000000}"/>
    <hyperlink ref="B39" location="Memoria!A35" display="PRESUPUESTALES" xr:uid="{00000000-0004-0000-0000-000016000000}"/>
    <hyperlink ref="A23:B23" location="ACT!A6" display="ACT-01" xr:uid="{00000000-0004-0000-0000-000017000000}"/>
    <hyperlink ref="A24:B24" location="ACT!A56" display="ACT-02" xr:uid="{00000000-0004-0000-0000-000018000000}"/>
    <hyperlink ref="A25:B25" location="VHP!A71" display="ACT-03" xr:uid="{00000000-0004-0000-0000-000019000000}"/>
    <hyperlink ref="A26:B26" location="ACT!A96" display="ACT-04" xr:uid="{00000000-0004-0000-0000-00001A000000}"/>
    <hyperlink ref="A25" location="ACT!A71" display="ACT-03" xr:uid="{00000000-0004-0000-0000-00001B000000}"/>
    <hyperlink ref="B25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C15" sqref="C15"/>
    </sheetView>
  </sheetViews>
  <sheetFormatPr baseColWidth="10" defaultColWidth="11.453125" defaultRowHeight="10" x14ac:dyDescent="0.2"/>
  <cols>
    <col min="1" max="1" width="3.26953125" style="94" customWidth="1"/>
    <col min="2" max="2" width="63.1796875" style="94" customWidth="1"/>
    <col min="3" max="3" width="17.7265625" style="94" customWidth="1"/>
    <col min="4" max="16384" width="11.453125" style="94"/>
  </cols>
  <sheetData>
    <row r="1" spans="1:3" s="92" customFormat="1" ht="18" customHeight="1" x14ac:dyDescent="0.35">
      <c r="A1" s="172" t="s">
        <v>652</v>
      </c>
      <c r="B1" s="173"/>
      <c r="C1" s="174"/>
    </row>
    <row r="2" spans="1:3" s="92" customFormat="1" ht="18" customHeight="1" x14ac:dyDescent="0.35">
      <c r="A2" s="175" t="s">
        <v>554</v>
      </c>
      <c r="B2" s="176"/>
      <c r="C2" s="177"/>
    </row>
    <row r="3" spans="1:3" s="92" customFormat="1" ht="18" customHeight="1" x14ac:dyDescent="0.35">
      <c r="A3" s="175" t="s">
        <v>653</v>
      </c>
      <c r="B3" s="176"/>
      <c r="C3" s="177"/>
    </row>
    <row r="4" spans="1:3" s="95" customFormat="1" ht="18" customHeight="1" x14ac:dyDescent="0.25">
      <c r="A4" s="178" t="s">
        <v>550</v>
      </c>
      <c r="B4" s="179"/>
      <c r="C4" s="180"/>
    </row>
    <row r="5" spans="1:3" s="93" customFormat="1" ht="10.5" x14ac:dyDescent="0.2">
      <c r="A5" s="113" t="s">
        <v>590</v>
      </c>
      <c r="B5" s="113"/>
      <c r="C5" s="114">
        <v>25524432.460000001</v>
      </c>
    </row>
    <row r="6" spans="1:3" ht="10.5" x14ac:dyDescent="0.2">
      <c r="A6" s="115"/>
      <c r="B6" s="116"/>
      <c r="C6" s="117"/>
    </row>
    <row r="7" spans="1:3" ht="10.5" x14ac:dyDescent="0.2">
      <c r="A7" s="126" t="s">
        <v>591</v>
      </c>
      <c r="B7" s="126"/>
      <c r="C7" s="118">
        <f>SUM(C8:C13)</f>
        <v>27286.32</v>
      </c>
    </row>
    <row r="8" spans="1:3" x14ac:dyDescent="0.2">
      <c r="A8" s="135" t="s">
        <v>592</v>
      </c>
      <c r="B8" s="134" t="s">
        <v>399</v>
      </c>
      <c r="C8" s="119">
        <v>0</v>
      </c>
    </row>
    <row r="9" spans="1:3" x14ac:dyDescent="0.2">
      <c r="A9" s="120" t="s">
        <v>593</v>
      </c>
      <c r="B9" s="121" t="s">
        <v>602</v>
      </c>
      <c r="C9" s="119">
        <v>27286.32</v>
      </c>
    </row>
    <row r="10" spans="1:3" x14ac:dyDescent="0.2">
      <c r="A10" s="120" t="s">
        <v>594</v>
      </c>
      <c r="B10" s="121" t="s">
        <v>407</v>
      </c>
      <c r="C10" s="119">
        <v>0</v>
      </c>
    </row>
    <row r="11" spans="1:3" x14ac:dyDescent="0.2">
      <c r="A11" s="120" t="s">
        <v>595</v>
      </c>
      <c r="B11" s="121" t="s">
        <v>408</v>
      </c>
      <c r="C11" s="119">
        <v>0</v>
      </c>
    </row>
    <row r="12" spans="1:3" x14ac:dyDescent="0.2">
      <c r="A12" s="120" t="s">
        <v>596</v>
      </c>
      <c r="B12" s="121" t="s">
        <v>409</v>
      </c>
      <c r="C12" s="119">
        <v>0</v>
      </c>
    </row>
    <row r="13" spans="1:3" x14ac:dyDescent="0.2">
      <c r="A13" s="122" t="s">
        <v>597</v>
      </c>
      <c r="B13" s="123" t="s">
        <v>598</v>
      </c>
      <c r="C13" s="119">
        <v>0</v>
      </c>
    </row>
    <row r="14" spans="1:3" x14ac:dyDescent="0.2">
      <c r="A14" s="133"/>
      <c r="B14" s="124"/>
      <c r="C14" s="125"/>
    </row>
    <row r="15" spans="1:3" ht="10.5" x14ac:dyDescent="0.2">
      <c r="A15" s="126" t="s">
        <v>126</v>
      </c>
      <c r="B15" s="116"/>
      <c r="C15" s="118">
        <f>SUM(C16:C18)</f>
        <v>0</v>
      </c>
    </row>
    <row r="16" spans="1:3" x14ac:dyDescent="0.2">
      <c r="A16" s="127">
        <v>3.1</v>
      </c>
      <c r="B16" s="121" t="s">
        <v>601</v>
      </c>
      <c r="C16" s="119">
        <v>0</v>
      </c>
    </row>
    <row r="17" spans="1:3" x14ac:dyDescent="0.2">
      <c r="A17" s="128">
        <v>3.2</v>
      </c>
      <c r="B17" s="121" t="s">
        <v>599</v>
      </c>
      <c r="C17" s="119">
        <v>0</v>
      </c>
    </row>
    <row r="18" spans="1:3" x14ac:dyDescent="0.2">
      <c r="A18" s="128">
        <v>3.3</v>
      </c>
      <c r="B18" s="123" t="s">
        <v>600</v>
      </c>
      <c r="C18" s="129">
        <v>0</v>
      </c>
    </row>
    <row r="19" spans="1:3" x14ac:dyDescent="0.2">
      <c r="A19" s="115"/>
      <c r="B19" s="130"/>
      <c r="C19" s="131"/>
    </row>
    <row r="20" spans="1:3" ht="10.5" x14ac:dyDescent="0.2">
      <c r="A20" s="132" t="s">
        <v>125</v>
      </c>
      <c r="B20" s="132"/>
      <c r="C20" s="114">
        <f>C5+C7-C15</f>
        <v>25551718.780000001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activeCell="C10" sqref="C10"/>
    </sheetView>
  </sheetViews>
  <sheetFormatPr baseColWidth="10" defaultColWidth="11.453125" defaultRowHeight="10" x14ac:dyDescent="0.2"/>
  <cols>
    <col min="1" max="1" width="3.7265625" style="94" customWidth="1"/>
    <col min="2" max="2" width="62.1796875" style="94" customWidth="1"/>
    <col min="3" max="3" width="17.7265625" style="94" customWidth="1"/>
    <col min="4" max="16384" width="11.453125" style="94"/>
  </cols>
  <sheetData>
    <row r="1" spans="1:3" s="96" customFormat="1" ht="19" customHeight="1" x14ac:dyDescent="0.35">
      <c r="A1" s="181" t="s">
        <v>652</v>
      </c>
      <c r="B1" s="182"/>
      <c r="C1" s="183"/>
    </row>
    <row r="2" spans="1:3" s="96" customFormat="1" ht="19" customHeight="1" x14ac:dyDescent="0.35">
      <c r="A2" s="184" t="s">
        <v>555</v>
      </c>
      <c r="B2" s="185"/>
      <c r="C2" s="186"/>
    </row>
    <row r="3" spans="1:3" s="96" customFormat="1" ht="19" customHeight="1" x14ac:dyDescent="0.35">
      <c r="A3" s="184" t="s">
        <v>653</v>
      </c>
      <c r="B3" s="185"/>
      <c r="C3" s="186"/>
    </row>
    <row r="4" spans="1:3" s="97" customFormat="1" ht="10.5" x14ac:dyDescent="0.2">
      <c r="A4" s="178" t="s">
        <v>550</v>
      </c>
      <c r="B4" s="179"/>
      <c r="C4" s="180"/>
    </row>
    <row r="5" spans="1:3" ht="10.5" x14ac:dyDescent="0.2">
      <c r="A5" s="144" t="s">
        <v>603</v>
      </c>
      <c r="B5" s="113"/>
      <c r="C5" s="137">
        <v>23183335.359999999</v>
      </c>
    </row>
    <row r="6" spans="1:3" ht="10.5" x14ac:dyDescent="0.2">
      <c r="A6" s="138"/>
      <c r="B6" s="116"/>
      <c r="C6" s="139"/>
    </row>
    <row r="7" spans="1:3" ht="10.5" x14ac:dyDescent="0.2">
      <c r="A7" s="126" t="s">
        <v>604</v>
      </c>
      <c r="B7" s="140"/>
      <c r="C7" s="118">
        <f>SUM(C8:C28)</f>
        <v>27054.34</v>
      </c>
    </row>
    <row r="8" spans="1:3" ht="10.5" x14ac:dyDescent="0.2">
      <c r="A8" s="145">
        <v>2.1</v>
      </c>
      <c r="B8" s="146" t="s">
        <v>427</v>
      </c>
      <c r="C8" s="147">
        <v>0</v>
      </c>
    </row>
    <row r="9" spans="1:3" ht="10.5" x14ac:dyDescent="0.2">
      <c r="A9" s="145">
        <v>2.2000000000000002</v>
      </c>
      <c r="B9" s="146" t="s">
        <v>424</v>
      </c>
      <c r="C9" s="147">
        <v>0</v>
      </c>
    </row>
    <row r="10" spans="1:3" x14ac:dyDescent="0.2">
      <c r="A10" s="154">
        <v>2.2999999999999998</v>
      </c>
      <c r="B10" s="136" t="s">
        <v>293</v>
      </c>
      <c r="C10" s="147">
        <v>0</v>
      </c>
    </row>
    <row r="11" spans="1:3" x14ac:dyDescent="0.2">
      <c r="A11" s="154">
        <v>2.4</v>
      </c>
      <c r="B11" s="136" t="s">
        <v>294</v>
      </c>
      <c r="C11" s="147">
        <v>0</v>
      </c>
    </row>
    <row r="12" spans="1:3" x14ac:dyDescent="0.2">
      <c r="A12" s="154">
        <v>2.5</v>
      </c>
      <c r="B12" s="136" t="s">
        <v>295</v>
      </c>
      <c r="C12" s="147">
        <v>0</v>
      </c>
    </row>
    <row r="13" spans="1:3" x14ac:dyDescent="0.2">
      <c r="A13" s="154">
        <v>2.6</v>
      </c>
      <c r="B13" s="136" t="s">
        <v>296</v>
      </c>
      <c r="C13" s="147">
        <v>0</v>
      </c>
    </row>
    <row r="14" spans="1:3" x14ac:dyDescent="0.2">
      <c r="A14" s="154">
        <v>2.7</v>
      </c>
      <c r="B14" s="136" t="s">
        <v>297</v>
      </c>
      <c r="C14" s="147">
        <v>0</v>
      </c>
    </row>
    <row r="15" spans="1:3" x14ac:dyDescent="0.2">
      <c r="A15" s="154">
        <v>2.8</v>
      </c>
      <c r="B15" s="136" t="s">
        <v>298</v>
      </c>
      <c r="C15" s="147">
        <v>0</v>
      </c>
    </row>
    <row r="16" spans="1:3" x14ac:dyDescent="0.2">
      <c r="A16" s="154">
        <v>2.9</v>
      </c>
      <c r="B16" s="136" t="s">
        <v>300</v>
      </c>
      <c r="C16" s="147">
        <v>0</v>
      </c>
    </row>
    <row r="17" spans="1:3" x14ac:dyDescent="0.2">
      <c r="A17" s="154" t="s">
        <v>605</v>
      </c>
      <c r="B17" s="136" t="s">
        <v>606</v>
      </c>
      <c r="C17" s="147">
        <v>27054.34</v>
      </c>
    </row>
    <row r="18" spans="1:3" x14ac:dyDescent="0.2">
      <c r="A18" s="154" t="s">
        <v>635</v>
      </c>
      <c r="B18" s="136" t="s">
        <v>302</v>
      </c>
      <c r="C18" s="147">
        <v>0</v>
      </c>
    </row>
    <row r="19" spans="1:3" x14ac:dyDescent="0.2">
      <c r="A19" s="154" t="s">
        <v>636</v>
      </c>
      <c r="B19" s="136" t="s">
        <v>607</v>
      </c>
      <c r="C19" s="147">
        <v>0</v>
      </c>
    </row>
    <row r="20" spans="1:3" x14ac:dyDescent="0.2">
      <c r="A20" s="154" t="s">
        <v>637</v>
      </c>
      <c r="B20" s="136" t="s">
        <v>608</v>
      </c>
      <c r="C20" s="147">
        <v>0</v>
      </c>
    </row>
    <row r="21" spans="1:3" x14ac:dyDescent="0.2">
      <c r="A21" s="154" t="s">
        <v>638</v>
      </c>
      <c r="B21" s="136" t="s">
        <v>609</v>
      </c>
      <c r="C21" s="147">
        <v>0</v>
      </c>
    </row>
    <row r="22" spans="1:3" ht="14.5" x14ac:dyDescent="0.35">
      <c r="A22" s="155" t="s">
        <v>610</v>
      </c>
      <c r="B22" s="136" t="s">
        <v>611</v>
      </c>
      <c r="C22" s="147">
        <v>0</v>
      </c>
    </row>
    <row r="23" spans="1:3" x14ac:dyDescent="0.2">
      <c r="A23" s="154" t="s">
        <v>612</v>
      </c>
      <c r="B23" s="136" t="s">
        <v>613</v>
      </c>
      <c r="C23" s="147">
        <v>0</v>
      </c>
    </row>
    <row r="24" spans="1:3" x14ac:dyDescent="0.2">
      <c r="A24" s="154" t="s">
        <v>614</v>
      </c>
      <c r="B24" s="136" t="s">
        <v>615</v>
      </c>
      <c r="C24" s="147">
        <v>0</v>
      </c>
    </row>
    <row r="25" spans="1:3" x14ac:dyDescent="0.2">
      <c r="A25" s="154" t="s">
        <v>616</v>
      </c>
      <c r="B25" s="136" t="s">
        <v>617</v>
      </c>
      <c r="C25" s="147">
        <v>0</v>
      </c>
    </row>
    <row r="26" spans="1:3" x14ac:dyDescent="0.2">
      <c r="A26" s="154" t="s">
        <v>618</v>
      </c>
      <c r="B26" s="136" t="s">
        <v>619</v>
      </c>
      <c r="C26" s="147">
        <v>0</v>
      </c>
    </row>
    <row r="27" spans="1:3" x14ac:dyDescent="0.2">
      <c r="A27" s="154" t="s">
        <v>620</v>
      </c>
      <c r="B27" s="136" t="s">
        <v>621</v>
      </c>
      <c r="C27" s="147">
        <v>0</v>
      </c>
    </row>
    <row r="28" spans="1:3" x14ac:dyDescent="0.2">
      <c r="A28" s="154" t="s">
        <v>622</v>
      </c>
      <c r="B28" s="146" t="s">
        <v>623</v>
      </c>
      <c r="C28" s="147">
        <v>0</v>
      </c>
    </row>
    <row r="29" spans="1:3" x14ac:dyDescent="0.2">
      <c r="A29" s="156"/>
      <c r="B29" s="148"/>
      <c r="C29" s="149"/>
    </row>
    <row r="30" spans="1:3" ht="10.5" x14ac:dyDescent="0.2">
      <c r="A30" s="150" t="s">
        <v>624</v>
      </c>
      <c r="B30" s="151"/>
      <c r="C30" s="152">
        <f>SUM(C31:C37)</f>
        <v>89659.59</v>
      </c>
    </row>
    <row r="31" spans="1:3" x14ac:dyDescent="0.2">
      <c r="A31" s="154" t="s">
        <v>625</v>
      </c>
      <c r="B31" s="136" t="s">
        <v>496</v>
      </c>
      <c r="C31" s="147">
        <v>54067.71</v>
      </c>
    </row>
    <row r="32" spans="1:3" x14ac:dyDescent="0.2">
      <c r="A32" s="154" t="s">
        <v>626</v>
      </c>
      <c r="B32" s="136" t="s">
        <v>123</v>
      </c>
      <c r="C32" s="147">
        <v>0</v>
      </c>
    </row>
    <row r="33" spans="1:3" x14ac:dyDescent="0.2">
      <c r="A33" s="154" t="s">
        <v>627</v>
      </c>
      <c r="B33" s="136" t="s">
        <v>506</v>
      </c>
      <c r="C33" s="147">
        <v>35591.879999999997</v>
      </c>
    </row>
    <row r="34" spans="1:3" x14ac:dyDescent="0.2">
      <c r="A34" s="154" t="s">
        <v>628</v>
      </c>
      <c r="B34" s="136" t="s">
        <v>629</v>
      </c>
      <c r="C34" s="147">
        <v>0</v>
      </c>
    </row>
    <row r="35" spans="1:3" x14ac:dyDescent="0.2">
      <c r="A35" s="154" t="s">
        <v>630</v>
      </c>
      <c r="B35" s="136" t="s">
        <v>631</v>
      </c>
      <c r="C35" s="147">
        <v>0</v>
      </c>
    </row>
    <row r="36" spans="1:3" x14ac:dyDescent="0.2">
      <c r="A36" s="154" t="s">
        <v>632</v>
      </c>
      <c r="B36" s="136" t="s">
        <v>514</v>
      </c>
      <c r="C36" s="147">
        <v>0</v>
      </c>
    </row>
    <row r="37" spans="1:3" x14ac:dyDescent="0.2">
      <c r="A37" s="154" t="s">
        <v>633</v>
      </c>
      <c r="B37" s="146" t="s">
        <v>634</v>
      </c>
      <c r="C37" s="153">
        <v>0</v>
      </c>
    </row>
    <row r="38" spans="1:3" x14ac:dyDescent="0.2">
      <c r="A38" s="138"/>
      <c r="B38" s="141"/>
      <c r="C38" s="142"/>
    </row>
    <row r="39" spans="1:3" ht="10.5" x14ac:dyDescent="0.2">
      <c r="A39" s="143" t="s">
        <v>127</v>
      </c>
      <c r="B39" s="113"/>
      <c r="C39" s="114">
        <f>C5-C7+C30</f>
        <v>23245940.609999999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7"/>
  <sheetViews>
    <sheetView topLeftCell="A25" workbookViewId="0">
      <selection activeCell="F25" sqref="F25"/>
    </sheetView>
  </sheetViews>
  <sheetFormatPr baseColWidth="10" defaultColWidth="9.1796875" defaultRowHeight="10" x14ac:dyDescent="0.2"/>
  <cols>
    <col min="1" max="1" width="10" style="84" customWidth="1"/>
    <col min="2" max="2" width="68.54296875" style="84" bestFit="1" customWidth="1"/>
    <col min="3" max="3" width="17.453125" style="84" bestFit="1" customWidth="1"/>
    <col min="4" max="5" width="23.7265625" style="84" bestFit="1" customWidth="1"/>
    <col min="6" max="6" width="19.26953125" style="84" customWidth="1"/>
    <col min="7" max="7" width="20.54296875" style="84" customWidth="1"/>
    <col min="8" max="10" width="20.26953125" style="84" customWidth="1"/>
    <col min="11" max="16384" width="9.1796875" style="84"/>
  </cols>
  <sheetData>
    <row r="1" spans="1:10" ht="19" customHeight="1" x14ac:dyDescent="0.2">
      <c r="A1" s="171" t="s">
        <v>652</v>
      </c>
      <c r="B1" s="187"/>
      <c r="C1" s="187"/>
      <c r="D1" s="187"/>
      <c r="E1" s="187"/>
      <c r="F1" s="187"/>
      <c r="G1" s="82" t="s">
        <v>244</v>
      </c>
      <c r="H1" s="83">
        <f>'Notas a los Edos Financieros'!E1</f>
        <v>2019</v>
      </c>
    </row>
    <row r="2" spans="1:10" ht="19" customHeight="1" x14ac:dyDescent="0.2">
      <c r="A2" s="171" t="s">
        <v>556</v>
      </c>
      <c r="B2" s="187"/>
      <c r="C2" s="187"/>
      <c r="D2" s="187"/>
      <c r="E2" s="187"/>
      <c r="F2" s="187"/>
      <c r="G2" s="82" t="s">
        <v>246</v>
      </c>
      <c r="H2" s="83" t="str">
        <f>'Notas a los Edos Financieros'!E2</f>
        <v>Trimestral</v>
      </c>
    </row>
    <row r="3" spans="1:10" ht="19" customHeight="1" x14ac:dyDescent="0.25">
      <c r="A3" s="188" t="s">
        <v>653</v>
      </c>
      <c r="B3" s="189"/>
      <c r="C3" s="189"/>
      <c r="D3" s="189"/>
      <c r="E3" s="189"/>
      <c r="F3" s="189"/>
      <c r="G3" s="82" t="s">
        <v>248</v>
      </c>
      <c r="H3" s="83">
        <f>'Notas a los Edos Financieros'!E3</f>
        <v>1</v>
      </c>
    </row>
    <row r="4" spans="1:10" ht="10.5" x14ac:dyDescent="0.25">
      <c r="A4" s="85" t="s">
        <v>249</v>
      </c>
      <c r="B4" s="86"/>
      <c r="C4" s="86"/>
      <c r="D4" s="86"/>
      <c r="E4" s="86"/>
      <c r="F4" s="86"/>
      <c r="G4" s="86"/>
      <c r="H4" s="86"/>
    </row>
    <row r="7" spans="1:10" ht="10.5" x14ac:dyDescent="0.25">
      <c r="A7" s="87" t="s">
        <v>190</v>
      </c>
      <c r="B7" s="87" t="s">
        <v>551</v>
      </c>
      <c r="C7" s="87" t="s">
        <v>226</v>
      </c>
      <c r="D7" s="87" t="s">
        <v>552</v>
      </c>
      <c r="E7" s="87" t="s">
        <v>553</v>
      </c>
      <c r="F7" s="87" t="s">
        <v>225</v>
      </c>
      <c r="G7" s="87" t="s">
        <v>167</v>
      </c>
      <c r="H7" s="87" t="s">
        <v>228</v>
      </c>
      <c r="I7" s="87" t="s">
        <v>229</v>
      </c>
      <c r="J7" s="87" t="s">
        <v>230</v>
      </c>
    </row>
    <row r="8" spans="1:10" s="99" customFormat="1" ht="10.5" x14ac:dyDescent="0.25">
      <c r="A8" s="98">
        <v>7000</v>
      </c>
      <c r="B8" s="99" t="s">
        <v>168</v>
      </c>
    </row>
    <row r="9" spans="1:10" x14ac:dyDescent="0.2">
      <c r="A9" s="84">
        <v>7110</v>
      </c>
      <c r="B9" s="84" t="s">
        <v>167</v>
      </c>
      <c r="C9" s="89">
        <v>0</v>
      </c>
      <c r="D9" s="89">
        <v>0</v>
      </c>
      <c r="E9" s="89">
        <v>0</v>
      </c>
      <c r="F9" s="89">
        <f>C9+D9+E9</f>
        <v>0</v>
      </c>
    </row>
    <row r="10" spans="1:10" x14ac:dyDescent="0.2">
      <c r="A10" s="84">
        <v>7120</v>
      </c>
      <c r="B10" s="84" t="s">
        <v>166</v>
      </c>
      <c r="C10" s="89">
        <v>0</v>
      </c>
      <c r="D10" s="89">
        <v>0</v>
      </c>
      <c r="E10" s="89">
        <v>0</v>
      </c>
      <c r="F10" s="89">
        <f t="shared" ref="F10:F47" si="0">C10+D10+E10</f>
        <v>0</v>
      </c>
    </row>
    <row r="11" spans="1:10" x14ac:dyDescent="0.2">
      <c r="A11" s="84">
        <v>7130</v>
      </c>
      <c r="B11" s="84" t="s">
        <v>165</v>
      </c>
      <c r="C11" s="89">
        <v>0</v>
      </c>
      <c r="D11" s="89">
        <v>0</v>
      </c>
      <c r="E11" s="89">
        <v>0</v>
      </c>
      <c r="F11" s="89">
        <f t="shared" si="0"/>
        <v>0</v>
      </c>
    </row>
    <row r="12" spans="1:10" x14ac:dyDescent="0.2">
      <c r="A12" s="84">
        <v>7140</v>
      </c>
      <c r="B12" s="84" t="s">
        <v>164</v>
      </c>
      <c r="C12" s="89">
        <v>0</v>
      </c>
      <c r="D12" s="89">
        <v>0</v>
      </c>
      <c r="E12" s="89">
        <v>0</v>
      </c>
      <c r="F12" s="89">
        <f t="shared" si="0"/>
        <v>0</v>
      </c>
    </row>
    <row r="13" spans="1:10" x14ac:dyDescent="0.2">
      <c r="A13" s="84">
        <v>7150</v>
      </c>
      <c r="B13" s="84" t="s">
        <v>163</v>
      </c>
      <c r="C13" s="89">
        <v>0</v>
      </c>
      <c r="D13" s="89">
        <v>0</v>
      </c>
      <c r="E13" s="89">
        <v>0</v>
      </c>
      <c r="F13" s="89">
        <f t="shared" si="0"/>
        <v>0</v>
      </c>
    </row>
    <row r="14" spans="1:10" x14ac:dyDescent="0.2">
      <c r="A14" s="84">
        <v>7160</v>
      </c>
      <c r="B14" s="84" t="s">
        <v>162</v>
      </c>
      <c r="C14" s="89">
        <v>0</v>
      </c>
      <c r="D14" s="89">
        <v>0</v>
      </c>
      <c r="E14" s="89">
        <v>0</v>
      </c>
      <c r="F14" s="89">
        <f t="shared" si="0"/>
        <v>0</v>
      </c>
    </row>
    <row r="15" spans="1:10" x14ac:dyDescent="0.2">
      <c r="A15" s="84">
        <v>7210</v>
      </c>
      <c r="B15" s="84" t="s">
        <v>161</v>
      </c>
      <c r="C15" s="89">
        <v>0</v>
      </c>
      <c r="D15" s="89">
        <v>0</v>
      </c>
      <c r="E15" s="89">
        <v>0</v>
      </c>
      <c r="F15" s="89">
        <f t="shared" si="0"/>
        <v>0</v>
      </c>
    </row>
    <row r="16" spans="1:10" x14ac:dyDescent="0.2">
      <c r="A16" s="84">
        <v>7220</v>
      </c>
      <c r="B16" s="84" t="s">
        <v>160</v>
      </c>
      <c r="C16" s="89">
        <v>0</v>
      </c>
      <c r="D16" s="89">
        <v>0</v>
      </c>
      <c r="E16" s="89">
        <v>0</v>
      </c>
      <c r="F16" s="89">
        <f t="shared" si="0"/>
        <v>0</v>
      </c>
    </row>
    <row r="17" spans="1:6" x14ac:dyDescent="0.2">
      <c r="A17" s="84">
        <v>7230</v>
      </c>
      <c r="B17" s="84" t="s">
        <v>159</v>
      </c>
      <c r="C17" s="89">
        <v>0</v>
      </c>
      <c r="D17" s="89">
        <v>0</v>
      </c>
      <c r="E17" s="89">
        <v>0</v>
      </c>
      <c r="F17" s="89">
        <f t="shared" si="0"/>
        <v>0</v>
      </c>
    </row>
    <row r="18" spans="1:6" x14ac:dyDescent="0.2">
      <c r="A18" s="84">
        <v>7240</v>
      </c>
      <c r="B18" s="84" t="s">
        <v>158</v>
      </c>
      <c r="C18" s="89">
        <v>0</v>
      </c>
      <c r="D18" s="89">
        <v>0</v>
      </c>
      <c r="E18" s="89">
        <v>0</v>
      </c>
      <c r="F18" s="89">
        <f t="shared" si="0"/>
        <v>0</v>
      </c>
    </row>
    <row r="19" spans="1:6" x14ac:dyDescent="0.2">
      <c r="A19" s="84">
        <v>7250</v>
      </c>
      <c r="B19" s="84" t="s">
        <v>157</v>
      </c>
      <c r="C19" s="89">
        <v>0</v>
      </c>
      <c r="D19" s="89">
        <v>0</v>
      </c>
      <c r="E19" s="89">
        <v>0</v>
      </c>
      <c r="F19" s="89">
        <f t="shared" si="0"/>
        <v>0</v>
      </c>
    </row>
    <row r="20" spans="1:6" x14ac:dyDescent="0.2">
      <c r="A20" s="84">
        <v>7260</v>
      </c>
      <c r="B20" s="84" t="s">
        <v>156</v>
      </c>
      <c r="C20" s="89">
        <v>0</v>
      </c>
      <c r="D20" s="89">
        <v>0</v>
      </c>
      <c r="E20" s="89">
        <v>0</v>
      </c>
      <c r="F20" s="89">
        <f t="shared" si="0"/>
        <v>0</v>
      </c>
    </row>
    <row r="21" spans="1:6" x14ac:dyDescent="0.2">
      <c r="A21" s="84">
        <v>7310</v>
      </c>
      <c r="B21" s="84" t="s">
        <v>155</v>
      </c>
      <c r="C21" s="89">
        <v>0</v>
      </c>
      <c r="D21" s="89">
        <v>0</v>
      </c>
      <c r="E21" s="89">
        <v>0</v>
      </c>
      <c r="F21" s="89">
        <f t="shared" si="0"/>
        <v>0</v>
      </c>
    </row>
    <row r="22" spans="1:6" x14ac:dyDescent="0.2">
      <c r="A22" s="84">
        <v>7320</v>
      </c>
      <c r="B22" s="84" t="s">
        <v>154</v>
      </c>
      <c r="C22" s="89">
        <v>0</v>
      </c>
      <c r="D22" s="89">
        <v>0</v>
      </c>
      <c r="E22" s="89">
        <v>0</v>
      </c>
      <c r="F22" s="89">
        <f t="shared" si="0"/>
        <v>0</v>
      </c>
    </row>
    <row r="23" spans="1:6" x14ac:dyDescent="0.2">
      <c r="A23" s="84">
        <v>7330</v>
      </c>
      <c r="B23" s="84" t="s">
        <v>153</v>
      </c>
      <c r="C23" s="89">
        <v>0</v>
      </c>
      <c r="D23" s="89">
        <v>0</v>
      </c>
      <c r="E23" s="89">
        <v>0</v>
      </c>
      <c r="F23" s="89">
        <f t="shared" si="0"/>
        <v>0</v>
      </c>
    </row>
    <row r="24" spans="1:6" x14ac:dyDescent="0.2">
      <c r="A24" s="84">
        <v>7340</v>
      </c>
      <c r="B24" s="84" t="s">
        <v>152</v>
      </c>
      <c r="C24" s="89">
        <v>0</v>
      </c>
      <c r="D24" s="89">
        <v>0</v>
      </c>
      <c r="E24" s="89">
        <v>0</v>
      </c>
      <c r="F24" s="89">
        <f t="shared" si="0"/>
        <v>0</v>
      </c>
    </row>
    <row r="25" spans="1:6" x14ac:dyDescent="0.2">
      <c r="A25" s="84">
        <v>7350</v>
      </c>
      <c r="B25" s="84" t="s">
        <v>151</v>
      </c>
      <c r="C25" s="89">
        <v>0</v>
      </c>
      <c r="D25" s="89">
        <v>0</v>
      </c>
      <c r="E25" s="89">
        <v>0</v>
      </c>
      <c r="F25" s="89">
        <f t="shared" si="0"/>
        <v>0</v>
      </c>
    </row>
    <row r="26" spans="1:6" x14ac:dyDescent="0.2">
      <c r="A26" s="84">
        <v>7360</v>
      </c>
      <c r="B26" s="84" t="s">
        <v>150</v>
      </c>
      <c r="C26" s="89">
        <v>0</v>
      </c>
      <c r="D26" s="89">
        <v>0</v>
      </c>
      <c r="E26" s="89">
        <v>0</v>
      </c>
      <c r="F26" s="89">
        <f t="shared" si="0"/>
        <v>0</v>
      </c>
    </row>
    <row r="27" spans="1:6" x14ac:dyDescent="0.2">
      <c r="A27" s="84">
        <v>7410</v>
      </c>
      <c r="B27" s="84" t="s">
        <v>149</v>
      </c>
      <c r="C27" s="89">
        <v>0</v>
      </c>
      <c r="D27" s="89">
        <v>0</v>
      </c>
      <c r="E27" s="89">
        <v>0</v>
      </c>
      <c r="F27" s="89">
        <f t="shared" si="0"/>
        <v>0</v>
      </c>
    </row>
    <row r="28" spans="1:6" x14ac:dyDescent="0.2">
      <c r="A28" s="84">
        <v>7420</v>
      </c>
      <c r="B28" s="84" t="s">
        <v>148</v>
      </c>
      <c r="C28" s="89">
        <v>0</v>
      </c>
      <c r="D28" s="89">
        <v>0</v>
      </c>
      <c r="E28" s="89">
        <v>0</v>
      </c>
      <c r="F28" s="89">
        <f t="shared" si="0"/>
        <v>0</v>
      </c>
    </row>
    <row r="29" spans="1:6" x14ac:dyDescent="0.2">
      <c r="A29" s="84">
        <v>7510</v>
      </c>
      <c r="B29" s="84" t="s">
        <v>147</v>
      </c>
      <c r="C29" s="89">
        <v>0</v>
      </c>
      <c r="D29" s="89">
        <v>0</v>
      </c>
      <c r="E29" s="89">
        <v>0</v>
      </c>
      <c r="F29" s="89">
        <f t="shared" si="0"/>
        <v>0</v>
      </c>
    </row>
    <row r="30" spans="1:6" x14ac:dyDescent="0.2">
      <c r="A30" s="84">
        <v>7520</v>
      </c>
      <c r="B30" s="84" t="s">
        <v>146</v>
      </c>
      <c r="C30" s="89">
        <v>0</v>
      </c>
      <c r="D30" s="89">
        <v>0</v>
      </c>
      <c r="E30" s="89">
        <v>0</v>
      </c>
      <c r="F30" s="89">
        <f t="shared" si="0"/>
        <v>0</v>
      </c>
    </row>
    <row r="31" spans="1:6" x14ac:dyDescent="0.2">
      <c r="A31" s="84">
        <v>7610</v>
      </c>
      <c r="B31" s="84" t="s">
        <v>145</v>
      </c>
      <c r="C31" s="89">
        <v>0</v>
      </c>
      <c r="D31" s="89">
        <v>0</v>
      </c>
      <c r="E31" s="89">
        <v>0</v>
      </c>
      <c r="F31" s="89">
        <f t="shared" si="0"/>
        <v>0</v>
      </c>
    </row>
    <row r="32" spans="1:6" x14ac:dyDescent="0.2">
      <c r="A32" s="84">
        <v>7620</v>
      </c>
      <c r="B32" s="84" t="s">
        <v>144</v>
      </c>
      <c r="C32" s="89">
        <v>0</v>
      </c>
      <c r="D32" s="89">
        <v>0</v>
      </c>
      <c r="E32" s="89">
        <v>0</v>
      </c>
      <c r="F32" s="89">
        <f t="shared" si="0"/>
        <v>0</v>
      </c>
    </row>
    <row r="33" spans="1:6" x14ac:dyDescent="0.2">
      <c r="A33" s="84">
        <v>7630</v>
      </c>
      <c r="B33" s="84" t="s">
        <v>143</v>
      </c>
      <c r="C33" s="89">
        <v>0</v>
      </c>
      <c r="D33" s="89">
        <v>0</v>
      </c>
      <c r="E33" s="89">
        <v>0</v>
      </c>
      <c r="F33" s="89">
        <f t="shared" si="0"/>
        <v>0</v>
      </c>
    </row>
    <row r="34" spans="1:6" x14ac:dyDescent="0.2">
      <c r="A34" s="84">
        <v>7640</v>
      </c>
      <c r="B34" s="84" t="s">
        <v>142</v>
      </c>
      <c r="C34" s="89">
        <v>0</v>
      </c>
      <c r="D34" s="89">
        <v>0</v>
      </c>
      <c r="E34" s="89">
        <v>0</v>
      </c>
      <c r="F34" s="89">
        <f t="shared" si="0"/>
        <v>0</v>
      </c>
    </row>
    <row r="35" spans="1:6" s="99" customFormat="1" ht="10.5" x14ac:dyDescent="0.25">
      <c r="A35" s="98">
        <v>8000</v>
      </c>
      <c r="B35" s="99" t="s">
        <v>140</v>
      </c>
    </row>
    <row r="36" spans="1:6" x14ac:dyDescent="0.2">
      <c r="A36" s="84">
        <v>8110</v>
      </c>
      <c r="B36" s="84" t="s">
        <v>139</v>
      </c>
      <c r="C36" s="89">
        <v>0</v>
      </c>
      <c r="D36" s="89">
        <v>0</v>
      </c>
      <c r="E36" s="89">
        <v>0</v>
      </c>
      <c r="F36" s="89">
        <f t="shared" si="0"/>
        <v>0</v>
      </c>
    </row>
    <row r="37" spans="1:6" x14ac:dyDescent="0.2">
      <c r="A37" s="84">
        <v>8120</v>
      </c>
      <c r="B37" s="84" t="s">
        <v>138</v>
      </c>
      <c r="C37" s="89">
        <v>0</v>
      </c>
      <c r="D37" s="89">
        <v>0</v>
      </c>
      <c r="E37" s="89">
        <v>0</v>
      </c>
      <c r="F37" s="89">
        <f t="shared" si="0"/>
        <v>0</v>
      </c>
    </row>
    <row r="38" spans="1:6" x14ac:dyDescent="0.2">
      <c r="A38" s="84">
        <v>8130</v>
      </c>
      <c r="B38" s="84" t="s">
        <v>137</v>
      </c>
      <c r="C38" s="89">
        <v>0</v>
      </c>
      <c r="D38" s="89">
        <v>0</v>
      </c>
      <c r="E38" s="89">
        <v>0</v>
      </c>
      <c r="F38" s="89">
        <f t="shared" si="0"/>
        <v>0</v>
      </c>
    </row>
    <row r="39" spans="1:6" x14ac:dyDescent="0.2">
      <c r="A39" s="84">
        <v>8140</v>
      </c>
      <c r="B39" s="84" t="s">
        <v>136</v>
      </c>
      <c r="C39" s="89">
        <v>0</v>
      </c>
      <c r="D39" s="89">
        <v>0</v>
      </c>
      <c r="E39" s="89">
        <v>0</v>
      </c>
      <c r="F39" s="89">
        <f t="shared" si="0"/>
        <v>0</v>
      </c>
    </row>
    <row r="40" spans="1:6" x14ac:dyDescent="0.2">
      <c r="A40" s="84">
        <v>8150</v>
      </c>
      <c r="B40" s="84" t="s">
        <v>135</v>
      </c>
      <c r="C40" s="89">
        <v>0</v>
      </c>
      <c r="D40" s="89">
        <v>0</v>
      </c>
      <c r="E40" s="89">
        <v>0</v>
      </c>
      <c r="F40" s="89">
        <f t="shared" si="0"/>
        <v>0</v>
      </c>
    </row>
    <row r="41" spans="1:6" x14ac:dyDescent="0.2">
      <c r="A41" s="84">
        <v>8210</v>
      </c>
      <c r="B41" s="84" t="s">
        <v>134</v>
      </c>
      <c r="C41" s="89">
        <v>0</v>
      </c>
      <c r="D41" s="89">
        <v>0</v>
      </c>
      <c r="E41" s="89">
        <v>0</v>
      </c>
      <c r="F41" s="89">
        <f t="shared" si="0"/>
        <v>0</v>
      </c>
    </row>
    <row r="42" spans="1:6" x14ac:dyDescent="0.2">
      <c r="A42" s="84">
        <v>8220</v>
      </c>
      <c r="B42" s="84" t="s">
        <v>133</v>
      </c>
      <c r="C42" s="89">
        <v>0</v>
      </c>
      <c r="D42" s="89">
        <v>0</v>
      </c>
      <c r="E42" s="89">
        <v>0</v>
      </c>
      <c r="F42" s="89">
        <f t="shared" si="0"/>
        <v>0</v>
      </c>
    </row>
    <row r="43" spans="1:6" x14ac:dyDescent="0.2">
      <c r="A43" s="84">
        <v>8230</v>
      </c>
      <c r="B43" s="84" t="s">
        <v>132</v>
      </c>
      <c r="C43" s="89">
        <v>0</v>
      </c>
      <c r="D43" s="89">
        <v>0</v>
      </c>
      <c r="E43" s="89">
        <v>0</v>
      </c>
      <c r="F43" s="89">
        <f t="shared" si="0"/>
        <v>0</v>
      </c>
    </row>
    <row r="44" spans="1:6" x14ac:dyDescent="0.2">
      <c r="A44" s="84">
        <v>8240</v>
      </c>
      <c r="B44" s="84" t="s">
        <v>131</v>
      </c>
      <c r="C44" s="89">
        <v>0</v>
      </c>
      <c r="D44" s="89">
        <v>0</v>
      </c>
      <c r="E44" s="89">
        <v>0</v>
      </c>
      <c r="F44" s="89">
        <f t="shared" si="0"/>
        <v>0</v>
      </c>
    </row>
    <row r="45" spans="1:6" x14ac:dyDescent="0.2">
      <c r="A45" s="84">
        <v>8250</v>
      </c>
      <c r="B45" s="84" t="s">
        <v>130</v>
      </c>
      <c r="C45" s="89">
        <v>0</v>
      </c>
      <c r="D45" s="89">
        <v>0</v>
      </c>
      <c r="E45" s="89">
        <v>0</v>
      </c>
      <c r="F45" s="89">
        <f t="shared" si="0"/>
        <v>0</v>
      </c>
    </row>
    <row r="46" spans="1:6" x14ac:dyDescent="0.2">
      <c r="A46" s="84">
        <v>8260</v>
      </c>
      <c r="B46" s="84" t="s">
        <v>129</v>
      </c>
      <c r="C46" s="89">
        <v>0</v>
      </c>
      <c r="D46" s="89">
        <v>0</v>
      </c>
      <c r="E46" s="89">
        <v>0</v>
      </c>
      <c r="F46" s="89">
        <f t="shared" si="0"/>
        <v>0</v>
      </c>
    </row>
    <row r="47" spans="1:6" x14ac:dyDescent="0.2">
      <c r="A47" s="84">
        <v>8270</v>
      </c>
      <c r="B47" s="84" t="s">
        <v>128</v>
      </c>
      <c r="C47" s="89">
        <v>0</v>
      </c>
      <c r="D47" s="89">
        <v>0</v>
      </c>
      <c r="E47" s="89">
        <v>0</v>
      </c>
      <c r="F47" s="89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47"/>
  <sheetViews>
    <sheetView showGridLines="0" topLeftCell="A16" zoomScaleNormal="100" zoomScaleSheetLayoutView="100" workbookViewId="0">
      <selection activeCell="A48" sqref="A48"/>
    </sheetView>
  </sheetViews>
  <sheetFormatPr baseColWidth="10" defaultColWidth="0" defaultRowHeight="10" x14ac:dyDescent="0.2"/>
  <cols>
    <col min="1" max="1" width="30.26953125" style="3" customWidth="1"/>
    <col min="2" max="2" width="42.1796875" style="3" customWidth="1"/>
    <col min="3" max="3" width="18.7265625" style="3" bestFit="1" customWidth="1"/>
    <col min="4" max="4" width="17" style="3" bestFit="1" customWidth="1"/>
    <col min="5" max="5" width="13.1796875" style="3" customWidth="1"/>
    <col min="6" max="6" width="11.453125" style="3" customWidth="1"/>
    <col min="7" max="8" width="11.7265625" style="3" hidden="1" customWidth="1"/>
    <col min="9" max="16384" width="11.453125" style="3" hidden="1"/>
  </cols>
  <sheetData>
    <row r="1" spans="1:8" x14ac:dyDescent="0.2">
      <c r="E1" s="2" t="s">
        <v>35</v>
      </c>
    </row>
    <row r="2" spans="1:8" ht="15" customHeight="1" x14ac:dyDescent="0.2">
      <c r="A2" s="6" t="s">
        <v>32</v>
      </c>
    </row>
    <row r="3" spans="1:8" ht="10.5" x14ac:dyDescent="0.25">
      <c r="A3" s="1"/>
    </row>
    <row r="4" spans="1:8" s="11" customFormat="1" ht="10.5" x14ac:dyDescent="0.25">
      <c r="A4" s="10" t="s">
        <v>36</v>
      </c>
    </row>
    <row r="5" spans="1:8" s="11" customFormat="1" ht="40" customHeight="1" x14ac:dyDescent="0.2">
      <c r="A5" s="190" t="s">
        <v>37</v>
      </c>
      <c r="B5" s="190"/>
      <c r="C5" s="190"/>
      <c r="D5" s="190"/>
      <c r="E5" s="190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3" x14ac:dyDescent="0.3">
      <c r="A7" s="13" t="s">
        <v>38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ht="10.5" x14ac:dyDescent="0.25">
      <c r="A9" s="14" t="s">
        <v>39</v>
      </c>
      <c r="B9" s="13"/>
      <c r="C9" s="13"/>
      <c r="D9" s="13"/>
    </row>
    <row r="10" spans="1:8" s="11" customFormat="1" ht="26.15" customHeight="1" x14ac:dyDescent="0.2">
      <c r="A10" s="157" t="s">
        <v>40</v>
      </c>
      <c r="B10" s="191" t="s">
        <v>41</v>
      </c>
      <c r="C10" s="191"/>
      <c r="D10" s="191"/>
      <c r="E10" s="191"/>
    </row>
    <row r="11" spans="1:8" s="11" customFormat="1" ht="13" customHeight="1" x14ac:dyDescent="0.2">
      <c r="A11" s="158" t="s">
        <v>42</v>
      </c>
      <c r="B11" s="28" t="s">
        <v>43</v>
      </c>
      <c r="C11" s="28"/>
      <c r="D11" s="28"/>
      <c r="E11" s="28"/>
    </row>
    <row r="12" spans="1:8" s="11" customFormat="1" ht="26.15" customHeight="1" x14ac:dyDescent="0.2">
      <c r="A12" s="158" t="s">
        <v>44</v>
      </c>
      <c r="B12" s="191" t="s">
        <v>45</v>
      </c>
      <c r="C12" s="191"/>
      <c r="D12" s="191"/>
      <c r="E12" s="191"/>
    </row>
    <row r="13" spans="1:8" s="11" customFormat="1" ht="26.15" customHeight="1" x14ac:dyDescent="0.2">
      <c r="A13" s="158" t="s">
        <v>46</v>
      </c>
      <c r="B13" s="191" t="s">
        <v>47</v>
      </c>
      <c r="C13" s="191"/>
      <c r="D13" s="191"/>
      <c r="E13" s="191"/>
    </row>
    <row r="14" spans="1:8" s="11" customFormat="1" ht="11.25" customHeight="1" x14ac:dyDescent="0.2">
      <c r="A14" s="35"/>
      <c r="B14" s="29"/>
      <c r="C14" s="29"/>
      <c r="D14" s="29"/>
      <c r="E14" s="29"/>
    </row>
    <row r="15" spans="1:8" s="11" customFormat="1" ht="39" customHeight="1" x14ac:dyDescent="0.2">
      <c r="A15" s="157" t="s">
        <v>48</v>
      </c>
      <c r="B15" s="28" t="s">
        <v>49</v>
      </c>
    </row>
    <row r="16" spans="1:8" s="11" customFormat="1" ht="13" customHeight="1" x14ac:dyDescent="0.2">
      <c r="A16" s="158" t="s">
        <v>50</v>
      </c>
    </row>
    <row r="17" spans="1:8" s="11" customFormat="1" ht="13" customHeight="1" x14ac:dyDescent="0.2">
      <c r="A17" s="28"/>
    </row>
    <row r="18" spans="1:8" s="11" customFormat="1" ht="13" customHeight="1" x14ac:dyDescent="0.25">
      <c r="A18" s="14" t="s">
        <v>641</v>
      </c>
    </row>
    <row r="19" spans="1:8" s="11" customFormat="1" ht="13" customHeight="1" x14ac:dyDescent="0.2">
      <c r="A19" s="159" t="s">
        <v>639</v>
      </c>
    </row>
    <row r="20" spans="1:8" s="11" customFormat="1" ht="13" customHeight="1" x14ac:dyDescent="0.2">
      <c r="A20" s="159" t="s">
        <v>640</v>
      </c>
    </row>
    <row r="21" spans="1:8" s="11" customFormat="1" x14ac:dyDescent="0.2">
      <c r="A21" s="13"/>
    </row>
    <row r="22" spans="1:8" s="11" customFormat="1" x14ac:dyDescent="0.2">
      <c r="A22" s="13" t="s">
        <v>585</v>
      </c>
      <c r="B22" s="13"/>
      <c r="C22" s="13"/>
      <c r="D22" s="13"/>
    </row>
    <row r="23" spans="1:8" s="11" customFormat="1" x14ac:dyDescent="0.2">
      <c r="A23" s="13" t="s">
        <v>586</v>
      </c>
      <c r="B23" s="13"/>
      <c r="C23" s="13"/>
      <c r="D23" s="13"/>
    </row>
    <row r="24" spans="1:8" s="11" customFormat="1" x14ac:dyDescent="0.2">
      <c r="A24" s="13" t="s">
        <v>587</v>
      </c>
      <c r="B24" s="13"/>
      <c r="C24" s="13"/>
      <c r="D24" s="13"/>
    </row>
    <row r="25" spans="1:8" s="11" customFormat="1" x14ac:dyDescent="0.2">
      <c r="A25" s="13" t="s">
        <v>588</v>
      </c>
      <c r="B25" s="13"/>
      <c r="C25" s="13"/>
      <c r="D25" s="13"/>
    </row>
    <row r="26" spans="1:8" s="11" customFormat="1" x14ac:dyDescent="0.2">
      <c r="A26" s="13" t="s">
        <v>589</v>
      </c>
      <c r="B26" s="13"/>
      <c r="C26" s="13"/>
      <c r="D26" s="13"/>
    </row>
    <row r="27" spans="1:8" s="11" customFormat="1" x14ac:dyDescent="0.2">
      <c r="A27" s="13"/>
      <c r="B27" s="13"/>
      <c r="C27" s="13"/>
      <c r="D27" s="13"/>
    </row>
    <row r="28" spans="1:8" s="11" customFormat="1" ht="11.5" x14ac:dyDescent="0.25">
      <c r="A28" s="35" t="s">
        <v>141</v>
      </c>
      <c r="B28" s="13"/>
      <c r="C28" s="13"/>
      <c r="D28" s="13"/>
    </row>
    <row r="29" spans="1:8" s="11" customFormat="1" x14ac:dyDescent="0.2">
      <c r="A29" s="13"/>
      <c r="B29" s="13"/>
      <c r="C29" s="13"/>
      <c r="D29" s="13"/>
    </row>
    <row r="30" spans="1:8" s="11" customFormat="1" ht="10.5" x14ac:dyDescent="0.25">
      <c r="A30" s="14" t="s">
        <v>51</v>
      </c>
    </row>
    <row r="31" spans="1:8" s="11" customFormat="1" ht="10.5" x14ac:dyDescent="0.25">
      <c r="B31" s="192" t="s">
        <v>52</v>
      </c>
      <c r="C31" s="192"/>
      <c r="D31" s="192"/>
      <c r="E31" s="192"/>
      <c r="H31" s="15"/>
    </row>
    <row r="32" spans="1:8" s="11" customFormat="1" ht="21" x14ac:dyDescent="0.2">
      <c r="A32" s="46" t="s">
        <v>190</v>
      </c>
      <c r="B32" s="47" t="s">
        <v>187</v>
      </c>
      <c r="C32" s="48" t="s">
        <v>226</v>
      </c>
      <c r="D32" s="48" t="s">
        <v>225</v>
      </c>
      <c r="E32" s="49" t="s">
        <v>167</v>
      </c>
      <c r="F32" s="49" t="s">
        <v>228</v>
      </c>
      <c r="G32" s="49" t="s">
        <v>229</v>
      </c>
      <c r="H32" s="49" t="s">
        <v>230</v>
      </c>
    </row>
    <row r="33" spans="1:8" s="11" customFormat="1" ht="10.5" x14ac:dyDescent="0.2">
      <c r="A33" s="18" t="s">
        <v>53</v>
      </c>
      <c r="B33" s="19" t="s">
        <v>54</v>
      </c>
      <c r="C33" s="20"/>
      <c r="D33" s="17"/>
      <c r="E33" s="17"/>
      <c r="F33" s="17"/>
      <c r="G33" s="17"/>
      <c r="H33" s="17"/>
    </row>
    <row r="34" spans="1:8" s="11" customFormat="1" ht="10.5" x14ac:dyDescent="0.2">
      <c r="A34" s="18" t="s">
        <v>55</v>
      </c>
      <c r="B34" s="19" t="s">
        <v>56</v>
      </c>
      <c r="C34" s="20"/>
      <c r="D34" s="17"/>
      <c r="E34" s="17"/>
      <c r="F34" s="17"/>
      <c r="G34" s="17"/>
      <c r="H34" s="17"/>
    </row>
    <row r="35" spans="1:8" s="11" customFormat="1" ht="10.5" x14ac:dyDescent="0.2">
      <c r="A35" s="18" t="s">
        <v>57</v>
      </c>
      <c r="B35" s="19" t="s">
        <v>58</v>
      </c>
      <c r="C35" s="20"/>
      <c r="D35" s="17"/>
      <c r="E35" s="17"/>
      <c r="F35" s="17"/>
      <c r="G35" s="17"/>
      <c r="H35" s="17"/>
    </row>
    <row r="36" spans="1:8" s="11" customFormat="1" ht="10.5" x14ac:dyDescent="0.2">
      <c r="A36" s="19" t="s">
        <v>59</v>
      </c>
      <c r="B36" s="19" t="s">
        <v>60</v>
      </c>
      <c r="C36" s="20"/>
      <c r="D36" s="17"/>
      <c r="E36" s="17"/>
      <c r="F36" s="17"/>
      <c r="G36" s="17"/>
      <c r="H36" s="17"/>
    </row>
    <row r="37" spans="1:8" s="11" customFormat="1" ht="10.5" x14ac:dyDescent="0.2">
      <c r="A37" s="19" t="s">
        <v>61</v>
      </c>
      <c r="B37" s="19" t="s">
        <v>62</v>
      </c>
      <c r="C37" s="20"/>
      <c r="D37" s="17"/>
      <c r="E37" s="17"/>
      <c r="F37" s="17"/>
      <c r="G37" s="17"/>
      <c r="H37" s="17"/>
    </row>
    <row r="38" spans="1:8" s="11" customFormat="1" ht="10.5" x14ac:dyDescent="0.2">
      <c r="A38" s="19" t="s">
        <v>63</v>
      </c>
      <c r="B38" s="19" t="s">
        <v>64</v>
      </c>
      <c r="C38" s="20"/>
      <c r="D38" s="17"/>
      <c r="E38" s="17"/>
      <c r="F38" s="17"/>
      <c r="G38" s="17"/>
      <c r="H38" s="17"/>
    </row>
    <row r="39" spans="1:8" s="11" customFormat="1" ht="10.5" x14ac:dyDescent="0.2">
      <c r="A39" s="19" t="s">
        <v>65</v>
      </c>
      <c r="B39" s="19" t="s">
        <v>66</v>
      </c>
      <c r="C39" s="20"/>
      <c r="D39" s="17"/>
      <c r="E39" s="17"/>
      <c r="F39" s="17"/>
      <c r="G39" s="17"/>
      <c r="H39" s="17"/>
    </row>
    <row r="40" spans="1:8" s="11" customFormat="1" ht="10.5" x14ac:dyDescent="0.2">
      <c r="A40" s="19" t="s">
        <v>67</v>
      </c>
      <c r="B40" s="19" t="s">
        <v>68</v>
      </c>
      <c r="C40" s="20"/>
      <c r="D40" s="17"/>
      <c r="E40" s="17"/>
      <c r="F40" s="17"/>
      <c r="G40" s="17"/>
      <c r="H40" s="17"/>
    </row>
    <row r="41" spans="1:8" s="11" customFormat="1" ht="10.5" x14ac:dyDescent="0.2">
      <c r="A41" s="19" t="s">
        <v>69</v>
      </c>
      <c r="B41" s="19" t="s">
        <v>70</v>
      </c>
      <c r="C41" s="20"/>
      <c r="D41" s="17"/>
      <c r="E41" s="17"/>
      <c r="F41" s="17"/>
      <c r="G41" s="17"/>
      <c r="H41" s="17"/>
    </row>
    <row r="42" spans="1:8" s="11" customFormat="1" ht="10.5" x14ac:dyDescent="0.2">
      <c r="A42" s="19" t="s">
        <v>71</v>
      </c>
      <c r="B42" s="19" t="s">
        <v>72</v>
      </c>
      <c r="C42" s="20"/>
      <c r="D42" s="17"/>
      <c r="E42" s="17"/>
      <c r="F42" s="17"/>
      <c r="G42" s="17"/>
      <c r="H42" s="17"/>
    </row>
    <row r="43" spans="1:8" s="11" customFormat="1" ht="10.5" x14ac:dyDescent="0.2">
      <c r="A43" s="19" t="s">
        <v>73</v>
      </c>
      <c r="B43" s="19" t="s">
        <v>74</v>
      </c>
      <c r="C43" s="20"/>
      <c r="D43" s="17"/>
      <c r="E43" s="17"/>
      <c r="F43" s="17"/>
      <c r="G43" s="17"/>
      <c r="H43" s="17"/>
    </row>
    <row r="44" spans="1:8" s="11" customFormat="1" ht="10.5" x14ac:dyDescent="0.2">
      <c r="A44" s="21" t="s">
        <v>75</v>
      </c>
      <c r="B44" s="21" t="s">
        <v>76</v>
      </c>
      <c r="C44" s="22"/>
      <c r="D44" s="16"/>
      <c r="E44" s="16"/>
      <c r="F44" s="16"/>
      <c r="G44" s="16"/>
      <c r="H44" s="16"/>
    </row>
    <row r="45" spans="1:8" s="11" customFormat="1" ht="10.5" x14ac:dyDescent="0.2">
      <c r="A45" s="23" t="s">
        <v>77</v>
      </c>
      <c r="B45" s="23" t="s">
        <v>77</v>
      </c>
      <c r="C45" s="17"/>
      <c r="D45" s="17"/>
      <c r="E45" s="17"/>
      <c r="F45" s="17"/>
      <c r="G45" s="17"/>
      <c r="H45" s="17"/>
    </row>
    <row r="46" spans="1:8" s="11" customFormat="1" ht="10.5" x14ac:dyDescent="0.25">
      <c r="B46" s="24" t="s">
        <v>78</v>
      </c>
      <c r="C46" s="25"/>
      <c r="D46" s="25"/>
      <c r="E46" s="25"/>
      <c r="F46" s="25"/>
      <c r="G46" s="25"/>
      <c r="H46" s="25"/>
    </row>
    <row r="47" spans="1:8" s="11" customFormat="1" ht="11.5" x14ac:dyDescent="0.25">
      <c r="A47" s="35" t="s">
        <v>141</v>
      </c>
      <c r="B47" s="26"/>
      <c r="C47" s="27"/>
      <c r="D47" s="27"/>
      <c r="E47" s="27"/>
      <c r="F47" s="15"/>
      <c r="G47" s="15"/>
      <c r="H47" s="15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0"/>
  <sheetViews>
    <sheetView topLeftCell="A70" zoomScale="106" zoomScaleNormal="106" workbookViewId="0">
      <selection activeCell="A116" sqref="A116"/>
    </sheetView>
  </sheetViews>
  <sheetFormatPr baseColWidth="10" defaultColWidth="9.1796875" defaultRowHeight="10" x14ac:dyDescent="0.2"/>
  <cols>
    <col min="1" max="1" width="10" style="75" customWidth="1"/>
    <col min="2" max="2" width="64.54296875" style="75" bestFit="1" customWidth="1"/>
    <col min="3" max="3" width="16.453125" style="75" bestFit="1" customWidth="1"/>
    <col min="4" max="4" width="19.1796875" style="75" customWidth="1"/>
    <col min="5" max="5" width="28" style="75" customWidth="1"/>
    <col min="6" max="6" width="22.7265625" style="75" customWidth="1"/>
    <col min="7" max="8" width="16.7265625" style="75" customWidth="1"/>
    <col min="9" max="9" width="27.1796875" style="75" customWidth="1"/>
    <col min="10" max="16384" width="9.1796875" style="75"/>
  </cols>
  <sheetData>
    <row r="1" spans="1:8" s="71" customFormat="1" ht="19" customHeight="1" x14ac:dyDescent="0.35">
      <c r="A1" s="169" t="s">
        <v>652</v>
      </c>
      <c r="B1" s="170"/>
      <c r="C1" s="170"/>
      <c r="D1" s="170"/>
      <c r="E1" s="170"/>
      <c r="F1" s="170"/>
      <c r="G1" s="69" t="s">
        <v>244</v>
      </c>
      <c r="H1" s="80">
        <v>2019</v>
      </c>
    </row>
    <row r="2" spans="1:8" s="71" customFormat="1" ht="19" customHeight="1" x14ac:dyDescent="0.35">
      <c r="A2" s="169" t="s">
        <v>245</v>
      </c>
      <c r="B2" s="170"/>
      <c r="C2" s="170"/>
      <c r="D2" s="170"/>
      <c r="E2" s="170"/>
      <c r="F2" s="170"/>
      <c r="G2" s="69" t="s">
        <v>246</v>
      </c>
      <c r="H2" s="80" t="str">
        <f>'Notas a los Edos Financieros'!E2</f>
        <v>Trimestral</v>
      </c>
    </row>
    <row r="3" spans="1:8" s="71" customFormat="1" ht="19" customHeight="1" x14ac:dyDescent="0.35">
      <c r="A3" s="169" t="s">
        <v>653</v>
      </c>
      <c r="B3" s="170"/>
      <c r="C3" s="170"/>
      <c r="D3" s="170"/>
      <c r="E3" s="170"/>
      <c r="F3" s="170"/>
      <c r="G3" s="69" t="s">
        <v>248</v>
      </c>
      <c r="H3" s="80">
        <f>'Notas a los Edos Financieros'!E3</f>
        <v>1</v>
      </c>
    </row>
    <row r="4" spans="1:8" ht="10.5" x14ac:dyDescent="0.25">
      <c r="A4" s="73" t="s">
        <v>249</v>
      </c>
      <c r="B4" s="74"/>
      <c r="C4" s="74"/>
      <c r="D4" s="74"/>
      <c r="E4" s="74"/>
      <c r="F4" s="74"/>
      <c r="G4" s="74"/>
      <c r="H4" s="74"/>
    </row>
    <row r="6" spans="1:8" ht="10.5" x14ac:dyDescent="0.25">
      <c r="A6" s="74" t="s">
        <v>198</v>
      </c>
      <c r="B6" s="74"/>
      <c r="C6" s="74"/>
      <c r="D6" s="74"/>
      <c r="E6" s="74"/>
      <c r="F6" s="74"/>
      <c r="G6" s="74"/>
      <c r="H6" s="74"/>
    </row>
    <row r="7" spans="1:8" ht="10.5" x14ac:dyDescent="0.25">
      <c r="A7" s="76" t="s">
        <v>190</v>
      </c>
      <c r="B7" s="76" t="s">
        <v>187</v>
      </c>
      <c r="C7" s="76" t="s">
        <v>188</v>
      </c>
      <c r="D7" s="76" t="s">
        <v>189</v>
      </c>
      <c r="E7" s="76"/>
      <c r="F7" s="76"/>
      <c r="G7" s="76"/>
      <c r="H7" s="76"/>
    </row>
    <row r="8" spans="1:8" x14ac:dyDescent="0.2">
      <c r="A8" s="77">
        <v>1114</v>
      </c>
      <c r="B8" s="75" t="s">
        <v>250</v>
      </c>
      <c r="C8" s="79">
        <v>0</v>
      </c>
    </row>
    <row r="9" spans="1:8" x14ac:dyDescent="0.2">
      <c r="A9" s="77">
        <v>1115</v>
      </c>
      <c r="B9" s="75" t="s">
        <v>251</v>
      </c>
      <c r="C9" s="79">
        <v>0</v>
      </c>
    </row>
    <row r="10" spans="1:8" x14ac:dyDescent="0.2">
      <c r="A10" s="77">
        <v>1121</v>
      </c>
      <c r="B10" s="75" t="s">
        <v>252</v>
      </c>
      <c r="C10" s="79">
        <v>0</v>
      </c>
    </row>
    <row r="11" spans="1:8" x14ac:dyDescent="0.2">
      <c r="A11" s="77">
        <v>1211</v>
      </c>
      <c r="B11" s="75" t="s">
        <v>253</v>
      </c>
      <c r="C11" s="79">
        <v>0</v>
      </c>
    </row>
    <row r="13" spans="1:8" ht="10.5" x14ac:dyDescent="0.25">
      <c r="A13" s="74" t="s">
        <v>199</v>
      </c>
      <c r="B13" s="74"/>
      <c r="C13" s="74"/>
      <c r="D13" s="74"/>
      <c r="E13" s="74"/>
      <c r="F13" s="74"/>
      <c r="G13" s="74"/>
      <c r="H13" s="74"/>
    </row>
    <row r="14" spans="1:8" ht="10.5" x14ac:dyDescent="0.25">
      <c r="A14" s="76" t="s">
        <v>190</v>
      </c>
      <c r="B14" s="76" t="s">
        <v>187</v>
      </c>
      <c r="C14" s="76" t="s">
        <v>188</v>
      </c>
      <c r="D14" s="76">
        <v>2018</v>
      </c>
      <c r="E14" s="76">
        <f>D14-1</f>
        <v>2017</v>
      </c>
      <c r="F14" s="76">
        <f>E14-1</f>
        <v>2016</v>
      </c>
      <c r="G14" s="76">
        <f>F14-1</f>
        <v>2015</v>
      </c>
      <c r="H14" s="76" t="s">
        <v>233</v>
      </c>
    </row>
    <row r="15" spans="1:8" x14ac:dyDescent="0.2">
      <c r="A15" s="77">
        <v>1122</v>
      </c>
      <c r="B15" s="75" t="s">
        <v>254</v>
      </c>
      <c r="C15" s="79">
        <v>37483.620000000003</v>
      </c>
      <c r="D15" s="79">
        <v>17777.669999999998</v>
      </c>
      <c r="E15" s="79">
        <v>14616.98</v>
      </c>
      <c r="F15" s="79">
        <v>17633.32</v>
      </c>
      <c r="G15" s="79">
        <v>0</v>
      </c>
    </row>
    <row r="16" spans="1:8" x14ac:dyDescent="0.2">
      <c r="A16" s="77">
        <v>1124</v>
      </c>
      <c r="B16" s="75" t="s">
        <v>255</v>
      </c>
      <c r="C16" s="79">
        <v>10808829.189999999</v>
      </c>
      <c r="D16" s="79">
        <v>8965044.0299999993</v>
      </c>
      <c r="E16" s="79">
        <v>8015980.6100000003</v>
      </c>
      <c r="F16" s="79">
        <v>7265494.0099999998</v>
      </c>
      <c r="G16" s="79">
        <v>6132227.3499999996</v>
      </c>
    </row>
    <row r="18" spans="1:8" ht="10.5" x14ac:dyDescent="0.25">
      <c r="A18" s="74" t="s">
        <v>200</v>
      </c>
      <c r="B18" s="74"/>
      <c r="C18" s="74"/>
      <c r="D18" s="74"/>
      <c r="E18" s="74"/>
      <c r="F18" s="74"/>
      <c r="G18" s="74"/>
      <c r="H18" s="74"/>
    </row>
    <row r="19" spans="1:8" ht="10.5" x14ac:dyDescent="0.25">
      <c r="A19" s="76" t="s">
        <v>190</v>
      </c>
      <c r="B19" s="76" t="s">
        <v>187</v>
      </c>
      <c r="C19" s="76" t="s">
        <v>188</v>
      </c>
      <c r="D19" s="76" t="s">
        <v>256</v>
      </c>
      <c r="E19" s="76" t="s">
        <v>257</v>
      </c>
      <c r="F19" s="76" t="s">
        <v>258</v>
      </c>
      <c r="G19" s="76" t="s">
        <v>259</v>
      </c>
      <c r="H19" s="76" t="s">
        <v>260</v>
      </c>
    </row>
    <row r="20" spans="1:8" x14ac:dyDescent="0.2">
      <c r="A20" s="77">
        <v>1123</v>
      </c>
      <c r="B20" s="75" t="s">
        <v>261</v>
      </c>
      <c r="C20" s="79">
        <v>-1078</v>
      </c>
      <c r="D20" s="79">
        <v>-1078</v>
      </c>
      <c r="E20" s="79">
        <v>0</v>
      </c>
      <c r="F20" s="79">
        <v>0</v>
      </c>
      <c r="G20" s="79">
        <v>0</v>
      </c>
    </row>
    <row r="21" spans="1:8" x14ac:dyDescent="0.2">
      <c r="A21" s="77">
        <v>1125</v>
      </c>
      <c r="B21" s="75" t="s">
        <v>262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</row>
    <row r="22" spans="1:8" x14ac:dyDescent="0.2">
      <c r="A22" s="77">
        <v>1131</v>
      </c>
      <c r="B22" s="75" t="s">
        <v>263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</row>
    <row r="23" spans="1:8" x14ac:dyDescent="0.2">
      <c r="A23" s="77">
        <v>1132</v>
      </c>
      <c r="B23" s="75" t="s">
        <v>264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</row>
    <row r="24" spans="1:8" x14ac:dyDescent="0.2">
      <c r="A24" s="77">
        <v>1133</v>
      </c>
      <c r="B24" s="75" t="s">
        <v>265</v>
      </c>
      <c r="C24" s="79">
        <v>194870.57</v>
      </c>
      <c r="D24" s="79">
        <v>194870.57</v>
      </c>
      <c r="E24" s="79">
        <v>0</v>
      </c>
      <c r="F24" s="79">
        <v>0</v>
      </c>
      <c r="G24" s="79">
        <v>0</v>
      </c>
    </row>
    <row r="25" spans="1:8" x14ac:dyDescent="0.2">
      <c r="A25" s="77">
        <v>1134</v>
      </c>
      <c r="B25" s="75" t="s">
        <v>266</v>
      </c>
      <c r="C25" s="79">
        <v>387043.95</v>
      </c>
      <c r="D25" s="79">
        <v>387043.95</v>
      </c>
      <c r="E25" s="79">
        <v>0</v>
      </c>
      <c r="F25" s="79">
        <v>0</v>
      </c>
      <c r="G25" s="79">
        <v>0</v>
      </c>
    </row>
    <row r="26" spans="1:8" x14ac:dyDescent="0.2">
      <c r="A26" s="77">
        <v>1139</v>
      </c>
      <c r="B26" s="75" t="s">
        <v>267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</row>
    <row r="28" spans="1:8" ht="10.5" x14ac:dyDescent="0.25">
      <c r="A28" s="74" t="s">
        <v>268</v>
      </c>
      <c r="B28" s="74"/>
      <c r="C28" s="74"/>
      <c r="D28" s="74"/>
      <c r="E28" s="74"/>
      <c r="F28" s="74"/>
      <c r="G28" s="74"/>
      <c r="H28" s="74"/>
    </row>
    <row r="29" spans="1:8" ht="10.5" x14ac:dyDescent="0.25">
      <c r="A29" s="76" t="s">
        <v>190</v>
      </c>
      <c r="B29" s="76" t="s">
        <v>187</v>
      </c>
      <c r="C29" s="76" t="s">
        <v>188</v>
      </c>
      <c r="D29" s="76" t="s">
        <v>203</v>
      </c>
      <c r="E29" s="76" t="s">
        <v>202</v>
      </c>
      <c r="F29" s="76" t="s">
        <v>269</v>
      </c>
      <c r="G29" s="76" t="s">
        <v>205</v>
      </c>
      <c r="H29" s="76"/>
    </row>
    <row r="30" spans="1:8" x14ac:dyDescent="0.2">
      <c r="A30" s="77">
        <v>1140</v>
      </c>
      <c r="B30" s="75" t="s">
        <v>270</v>
      </c>
      <c r="C30" s="79">
        <f>SUM(C31:C35)</f>
        <v>0</v>
      </c>
    </row>
    <row r="31" spans="1:8" x14ac:dyDescent="0.2">
      <c r="A31" s="77">
        <v>1141</v>
      </c>
      <c r="B31" s="75" t="s">
        <v>271</v>
      </c>
      <c r="C31" s="79">
        <v>0</v>
      </c>
    </row>
    <row r="32" spans="1:8" x14ac:dyDescent="0.2">
      <c r="A32" s="77">
        <v>1142</v>
      </c>
      <c r="B32" s="75" t="s">
        <v>272</v>
      </c>
      <c r="C32" s="79">
        <v>0</v>
      </c>
    </row>
    <row r="33" spans="1:8" x14ac:dyDescent="0.2">
      <c r="A33" s="77">
        <v>1143</v>
      </c>
      <c r="B33" s="75" t="s">
        <v>273</v>
      </c>
      <c r="C33" s="79">
        <v>0</v>
      </c>
    </row>
    <row r="34" spans="1:8" x14ac:dyDescent="0.2">
      <c r="A34" s="77">
        <v>1144</v>
      </c>
      <c r="B34" s="75" t="s">
        <v>274</v>
      </c>
      <c r="C34" s="79">
        <v>0</v>
      </c>
    </row>
    <row r="35" spans="1:8" x14ac:dyDescent="0.2">
      <c r="A35" s="77">
        <v>1145</v>
      </c>
      <c r="B35" s="75" t="s">
        <v>275</v>
      </c>
      <c r="C35" s="79">
        <v>0</v>
      </c>
    </row>
    <row r="37" spans="1:8" ht="10.5" x14ac:dyDescent="0.25">
      <c r="A37" s="74" t="s">
        <v>276</v>
      </c>
      <c r="B37" s="74"/>
      <c r="C37" s="74"/>
      <c r="D37" s="74"/>
      <c r="E37" s="74"/>
      <c r="F37" s="74"/>
      <c r="G37" s="74"/>
      <c r="H37" s="74"/>
    </row>
    <row r="38" spans="1:8" ht="10.5" x14ac:dyDescent="0.25">
      <c r="A38" s="76" t="s">
        <v>190</v>
      </c>
      <c r="B38" s="76" t="s">
        <v>187</v>
      </c>
      <c r="C38" s="76" t="s">
        <v>188</v>
      </c>
      <c r="D38" s="76" t="s">
        <v>201</v>
      </c>
      <c r="E38" s="76" t="s">
        <v>204</v>
      </c>
      <c r="F38" s="76" t="s">
        <v>277</v>
      </c>
      <c r="G38" s="76"/>
      <c r="H38" s="76"/>
    </row>
    <row r="39" spans="1:8" x14ac:dyDescent="0.2">
      <c r="A39" s="77">
        <v>1150</v>
      </c>
      <c r="B39" s="75" t="s">
        <v>278</v>
      </c>
      <c r="C39" s="79">
        <f>C40</f>
        <v>220722.83</v>
      </c>
    </row>
    <row r="40" spans="1:8" x14ac:dyDescent="0.2">
      <c r="A40" s="77">
        <v>1151</v>
      </c>
      <c r="B40" s="75" t="s">
        <v>279</v>
      </c>
      <c r="C40" s="79">
        <v>220722.83</v>
      </c>
    </row>
    <row r="42" spans="1:8" ht="10.5" x14ac:dyDescent="0.25">
      <c r="A42" s="74" t="s">
        <v>206</v>
      </c>
      <c r="B42" s="74"/>
      <c r="C42" s="74"/>
      <c r="D42" s="74"/>
      <c r="E42" s="74"/>
      <c r="F42" s="74"/>
      <c r="G42" s="74"/>
      <c r="H42" s="74"/>
    </row>
    <row r="43" spans="1:8" ht="10.5" x14ac:dyDescent="0.25">
      <c r="A43" s="76" t="s">
        <v>190</v>
      </c>
      <c r="B43" s="76" t="s">
        <v>187</v>
      </c>
      <c r="C43" s="76" t="s">
        <v>188</v>
      </c>
      <c r="D43" s="76" t="s">
        <v>189</v>
      </c>
      <c r="E43" s="76" t="s">
        <v>260</v>
      </c>
      <c r="F43" s="76"/>
      <c r="G43" s="76"/>
      <c r="H43" s="76"/>
    </row>
    <row r="44" spans="1:8" x14ac:dyDescent="0.2">
      <c r="A44" s="77">
        <v>1213</v>
      </c>
      <c r="B44" s="75" t="s">
        <v>280</v>
      </c>
      <c r="C44" s="79">
        <v>0</v>
      </c>
    </row>
    <row r="46" spans="1:8" ht="10.5" x14ac:dyDescent="0.25">
      <c r="A46" s="74" t="s">
        <v>207</v>
      </c>
      <c r="B46" s="74"/>
      <c r="C46" s="74"/>
      <c r="D46" s="74"/>
      <c r="E46" s="74"/>
      <c r="F46" s="74"/>
      <c r="G46" s="74"/>
      <c r="H46" s="74"/>
    </row>
    <row r="47" spans="1:8" ht="10.5" x14ac:dyDescent="0.25">
      <c r="A47" s="76" t="s">
        <v>190</v>
      </c>
      <c r="B47" s="76" t="s">
        <v>187</v>
      </c>
      <c r="C47" s="76" t="s">
        <v>188</v>
      </c>
      <c r="D47" s="76"/>
      <c r="E47" s="76"/>
      <c r="F47" s="76"/>
      <c r="G47" s="76"/>
      <c r="H47" s="76"/>
    </row>
    <row r="48" spans="1:8" x14ac:dyDescent="0.2">
      <c r="A48" s="77">
        <v>1214</v>
      </c>
      <c r="B48" s="75" t="s">
        <v>281</v>
      </c>
      <c r="C48" s="79">
        <v>0</v>
      </c>
    </row>
    <row r="50" spans="1:9" ht="10.5" x14ac:dyDescent="0.25">
      <c r="A50" s="74" t="s">
        <v>211</v>
      </c>
      <c r="B50" s="74"/>
      <c r="C50" s="74"/>
      <c r="D50" s="74"/>
      <c r="E50" s="74"/>
      <c r="F50" s="74"/>
      <c r="G50" s="74"/>
      <c r="H50" s="74"/>
      <c r="I50" s="74"/>
    </row>
    <row r="51" spans="1:9" ht="10.5" x14ac:dyDescent="0.25">
      <c r="A51" s="76" t="s">
        <v>190</v>
      </c>
      <c r="B51" s="76" t="s">
        <v>187</v>
      </c>
      <c r="C51" s="76" t="s">
        <v>188</v>
      </c>
      <c r="D51" s="76" t="s">
        <v>208</v>
      </c>
      <c r="E51" s="76" t="s">
        <v>209</v>
      </c>
      <c r="F51" s="76" t="s">
        <v>201</v>
      </c>
      <c r="G51" s="76" t="s">
        <v>282</v>
      </c>
      <c r="H51" s="76" t="s">
        <v>210</v>
      </c>
      <c r="I51" s="76" t="s">
        <v>283</v>
      </c>
    </row>
    <row r="52" spans="1:9" x14ac:dyDescent="0.2">
      <c r="A52" s="77">
        <v>1230</v>
      </c>
      <c r="B52" s="75" t="s">
        <v>284</v>
      </c>
      <c r="C52" s="79">
        <f>SUM(C53:C59)</f>
        <v>1721955.92</v>
      </c>
      <c r="D52" s="79">
        <f>SUM(D53:D59)</f>
        <v>0</v>
      </c>
      <c r="E52" s="79">
        <f>SUM(E53:E59)</f>
        <v>0</v>
      </c>
    </row>
    <row r="53" spans="1:9" x14ac:dyDescent="0.2">
      <c r="A53" s="77">
        <v>1231</v>
      </c>
      <c r="B53" s="75" t="s">
        <v>285</v>
      </c>
      <c r="C53" s="79">
        <v>450000</v>
      </c>
      <c r="D53" s="79">
        <v>0</v>
      </c>
      <c r="E53" s="79">
        <v>0</v>
      </c>
    </row>
    <row r="54" spans="1:9" x14ac:dyDescent="0.2">
      <c r="A54" s="77">
        <v>1232</v>
      </c>
      <c r="B54" s="75" t="s">
        <v>286</v>
      </c>
      <c r="C54" s="79">
        <v>0</v>
      </c>
      <c r="D54" s="79">
        <v>0</v>
      </c>
      <c r="E54" s="79">
        <v>0</v>
      </c>
    </row>
    <row r="55" spans="1:9" x14ac:dyDescent="0.2">
      <c r="A55" s="77">
        <v>1233</v>
      </c>
      <c r="B55" s="75" t="s">
        <v>287</v>
      </c>
      <c r="C55" s="79">
        <v>190597.03</v>
      </c>
      <c r="D55" s="79">
        <v>0</v>
      </c>
      <c r="E55" s="79">
        <v>0</v>
      </c>
    </row>
    <row r="56" spans="1:9" x14ac:dyDescent="0.2">
      <c r="A56" s="77">
        <v>1234</v>
      </c>
      <c r="B56" s="75" t="s">
        <v>288</v>
      </c>
      <c r="C56" s="79">
        <v>986317.77</v>
      </c>
      <c r="D56" s="79">
        <v>0</v>
      </c>
      <c r="E56" s="79">
        <v>0</v>
      </c>
    </row>
    <row r="57" spans="1:9" x14ac:dyDescent="0.2">
      <c r="A57" s="77">
        <v>1235</v>
      </c>
      <c r="B57" s="75" t="s">
        <v>289</v>
      </c>
      <c r="C57" s="79">
        <v>95041.12</v>
      </c>
      <c r="D57" s="79">
        <v>0</v>
      </c>
      <c r="E57" s="79">
        <v>0</v>
      </c>
    </row>
    <row r="58" spans="1:9" x14ac:dyDescent="0.2">
      <c r="A58" s="77">
        <v>1236</v>
      </c>
      <c r="B58" s="75" t="s">
        <v>290</v>
      </c>
      <c r="C58" s="79">
        <v>0</v>
      </c>
      <c r="D58" s="79">
        <v>0</v>
      </c>
      <c r="E58" s="79">
        <v>0</v>
      </c>
    </row>
    <row r="59" spans="1:9" x14ac:dyDescent="0.2">
      <c r="A59" s="77">
        <v>1239</v>
      </c>
      <c r="B59" s="75" t="s">
        <v>291</v>
      </c>
      <c r="C59" s="79">
        <v>0</v>
      </c>
      <c r="D59" s="79">
        <v>0</v>
      </c>
      <c r="E59" s="79">
        <v>0</v>
      </c>
    </row>
    <row r="60" spans="1:9" x14ac:dyDescent="0.2">
      <c r="A60" s="77">
        <v>1240</v>
      </c>
      <c r="B60" s="75" t="s">
        <v>292</v>
      </c>
      <c r="C60" s="79">
        <f>SUM(C61:C68)</f>
        <v>7886952.4100000001</v>
      </c>
      <c r="D60" s="79">
        <f t="shared" ref="D60:E60" si="0">SUM(D61:D68)</f>
        <v>54067.71</v>
      </c>
      <c r="E60" s="79">
        <f t="shared" si="0"/>
        <v>-3219004.34</v>
      </c>
    </row>
    <row r="61" spans="1:9" x14ac:dyDescent="0.2">
      <c r="A61" s="77">
        <v>1241</v>
      </c>
      <c r="B61" s="75" t="s">
        <v>293</v>
      </c>
      <c r="C61" s="79">
        <v>336794.84</v>
      </c>
      <c r="D61" s="79">
        <v>54067.71</v>
      </c>
      <c r="E61" s="79">
        <v>-203526.36</v>
      </c>
    </row>
    <row r="62" spans="1:9" x14ac:dyDescent="0.2">
      <c r="A62" s="77">
        <v>1242</v>
      </c>
      <c r="B62" s="75" t="s">
        <v>294</v>
      </c>
      <c r="C62" s="79">
        <v>22200</v>
      </c>
      <c r="D62" s="79">
        <v>0</v>
      </c>
      <c r="E62" s="79">
        <v>-5115</v>
      </c>
    </row>
    <row r="63" spans="1:9" x14ac:dyDescent="0.2">
      <c r="A63" s="77">
        <v>1243</v>
      </c>
      <c r="B63" s="75" t="s">
        <v>295</v>
      </c>
      <c r="C63" s="79">
        <v>0</v>
      </c>
      <c r="D63" s="79">
        <v>0</v>
      </c>
      <c r="E63" s="79">
        <v>0</v>
      </c>
    </row>
    <row r="64" spans="1:9" x14ac:dyDescent="0.2">
      <c r="A64" s="77">
        <v>1244</v>
      </c>
      <c r="B64" s="75" t="s">
        <v>296</v>
      </c>
      <c r="C64" s="79">
        <v>3176001.67</v>
      </c>
      <c r="D64" s="79">
        <v>0</v>
      </c>
      <c r="E64" s="79">
        <v>-1858103.08</v>
      </c>
    </row>
    <row r="65" spans="1:9" x14ac:dyDescent="0.2">
      <c r="A65" s="77">
        <v>1245</v>
      </c>
      <c r="B65" s="75" t="s">
        <v>297</v>
      </c>
      <c r="C65" s="79">
        <v>0</v>
      </c>
      <c r="D65" s="79">
        <v>0</v>
      </c>
      <c r="E65" s="79">
        <v>0</v>
      </c>
    </row>
    <row r="66" spans="1:9" x14ac:dyDescent="0.2">
      <c r="A66" s="77">
        <v>1246</v>
      </c>
      <c r="B66" s="75" t="s">
        <v>298</v>
      </c>
      <c r="C66" s="79">
        <v>4351955.9000000004</v>
      </c>
      <c r="D66" s="79">
        <v>0</v>
      </c>
      <c r="E66" s="79">
        <v>-1152259.8999999999</v>
      </c>
    </row>
    <row r="67" spans="1:9" x14ac:dyDescent="0.2">
      <c r="A67" s="77">
        <v>1247</v>
      </c>
      <c r="B67" s="75" t="s">
        <v>299</v>
      </c>
      <c r="C67" s="79">
        <v>0</v>
      </c>
      <c r="D67" s="79">
        <v>0</v>
      </c>
      <c r="E67" s="79">
        <v>0</v>
      </c>
    </row>
    <row r="68" spans="1:9" x14ac:dyDescent="0.2">
      <c r="A68" s="77">
        <v>1248</v>
      </c>
      <c r="B68" s="75" t="s">
        <v>300</v>
      </c>
      <c r="C68" s="79">
        <v>0</v>
      </c>
      <c r="D68" s="79">
        <v>0</v>
      </c>
      <c r="E68" s="79">
        <v>0</v>
      </c>
    </row>
    <row r="70" spans="1:9" ht="10.5" x14ac:dyDescent="0.25">
      <c r="A70" s="74" t="s">
        <v>212</v>
      </c>
      <c r="B70" s="74"/>
      <c r="C70" s="74"/>
      <c r="D70" s="74"/>
      <c r="E70" s="74"/>
      <c r="F70" s="74"/>
      <c r="G70" s="74"/>
      <c r="H70" s="74"/>
      <c r="I70" s="74"/>
    </row>
    <row r="71" spans="1:9" ht="10.5" x14ac:dyDescent="0.25">
      <c r="A71" s="76" t="s">
        <v>190</v>
      </c>
      <c r="B71" s="76" t="s">
        <v>187</v>
      </c>
      <c r="C71" s="76" t="s">
        <v>188</v>
      </c>
      <c r="D71" s="76" t="s">
        <v>213</v>
      </c>
      <c r="E71" s="76" t="s">
        <v>301</v>
      </c>
      <c r="F71" s="76" t="s">
        <v>201</v>
      </c>
      <c r="G71" s="76" t="s">
        <v>282</v>
      </c>
      <c r="H71" s="76" t="s">
        <v>210</v>
      </c>
      <c r="I71" s="76" t="s">
        <v>283</v>
      </c>
    </row>
    <row r="72" spans="1:9" x14ac:dyDescent="0.2">
      <c r="A72" s="77">
        <v>1250</v>
      </c>
      <c r="B72" s="75" t="s">
        <v>302</v>
      </c>
      <c r="C72" s="79">
        <f>SUM(C73:C77)</f>
        <v>364271</v>
      </c>
      <c r="D72" s="79">
        <f>SUM(D73:D77)</f>
        <v>0</v>
      </c>
      <c r="E72" s="79">
        <f>SUM(E73:E77)</f>
        <v>0</v>
      </c>
    </row>
    <row r="73" spans="1:9" x14ac:dyDescent="0.2">
      <c r="A73" s="77">
        <v>1251</v>
      </c>
      <c r="B73" s="75" t="s">
        <v>303</v>
      </c>
      <c r="C73" s="79">
        <v>340000</v>
      </c>
      <c r="D73" s="79">
        <v>0</v>
      </c>
      <c r="E73" s="79">
        <v>0</v>
      </c>
    </row>
    <row r="74" spans="1:9" x14ac:dyDescent="0.2">
      <c r="A74" s="77">
        <v>1252</v>
      </c>
      <c r="B74" s="75" t="s">
        <v>304</v>
      </c>
      <c r="C74" s="79">
        <v>0</v>
      </c>
      <c r="D74" s="79">
        <v>0</v>
      </c>
      <c r="E74" s="79">
        <v>0</v>
      </c>
    </row>
    <row r="75" spans="1:9" x14ac:dyDescent="0.2">
      <c r="A75" s="77">
        <v>1253</v>
      </c>
      <c r="B75" s="75" t="s">
        <v>305</v>
      </c>
      <c r="C75" s="79">
        <v>0</v>
      </c>
      <c r="D75" s="79">
        <v>0</v>
      </c>
      <c r="E75" s="79">
        <v>0</v>
      </c>
    </row>
    <row r="76" spans="1:9" x14ac:dyDescent="0.2">
      <c r="A76" s="77">
        <v>1254</v>
      </c>
      <c r="B76" s="75" t="s">
        <v>306</v>
      </c>
      <c r="C76" s="79">
        <v>24271</v>
      </c>
      <c r="D76" s="79">
        <v>0</v>
      </c>
      <c r="E76" s="79">
        <v>0</v>
      </c>
    </row>
    <row r="77" spans="1:9" x14ac:dyDescent="0.2">
      <c r="A77" s="77">
        <v>1259</v>
      </c>
      <c r="B77" s="75" t="s">
        <v>307</v>
      </c>
      <c r="C77" s="79">
        <v>0</v>
      </c>
      <c r="D77" s="79">
        <v>0</v>
      </c>
      <c r="E77" s="79">
        <v>0</v>
      </c>
    </row>
    <row r="78" spans="1:9" x14ac:dyDescent="0.2">
      <c r="A78" s="77">
        <v>1270</v>
      </c>
      <c r="B78" s="75" t="s">
        <v>308</v>
      </c>
      <c r="C78" s="79">
        <f>SUM(C79:C84)</f>
        <v>0</v>
      </c>
      <c r="D78" s="79">
        <f>SUM(D79:D84)</f>
        <v>0</v>
      </c>
      <c r="E78" s="79">
        <f>SUM(E79:E84)</f>
        <v>0</v>
      </c>
    </row>
    <row r="79" spans="1:9" x14ac:dyDescent="0.2">
      <c r="A79" s="77">
        <v>1271</v>
      </c>
      <c r="B79" s="75" t="s">
        <v>309</v>
      </c>
      <c r="C79" s="79">
        <v>0</v>
      </c>
      <c r="D79" s="79">
        <v>0</v>
      </c>
      <c r="E79" s="79">
        <v>0</v>
      </c>
    </row>
    <row r="80" spans="1:9" x14ac:dyDescent="0.2">
      <c r="A80" s="77">
        <v>1272</v>
      </c>
      <c r="B80" s="75" t="s">
        <v>310</v>
      </c>
      <c r="C80" s="79">
        <v>0</v>
      </c>
      <c r="D80" s="79">
        <v>0</v>
      </c>
      <c r="E80" s="79">
        <v>0</v>
      </c>
    </row>
    <row r="81" spans="1:8" x14ac:dyDescent="0.2">
      <c r="A81" s="77">
        <v>1273</v>
      </c>
      <c r="B81" s="75" t="s">
        <v>311</v>
      </c>
      <c r="C81" s="79">
        <v>0</v>
      </c>
      <c r="D81" s="79">
        <v>0</v>
      </c>
      <c r="E81" s="79">
        <v>0</v>
      </c>
    </row>
    <row r="82" spans="1:8" x14ac:dyDescent="0.2">
      <c r="A82" s="77">
        <v>1274</v>
      </c>
      <c r="B82" s="75" t="s">
        <v>312</v>
      </c>
      <c r="C82" s="79">
        <v>0</v>
      </c>
      <c r="D82" s="79">
        <v>0</v>
      </c>
      <c r="E82" s="79">
        <v>0</v>
      </c>
    </row>
    <row r="83" spans="1:8" x14ac:dyDescent="0.2">
      <c r="A83" s="77">
        <v>1275</v>
      </c>
      <c r="B83" s="75" t="s">
        <v>313</v>
      </c>
      <c r="C83" s="79">
        <v>0</v>
      </c>
      <c r="D83" s="79">
        <v>0</v>
      </c>
      <c r="E83" s="79">
        <v>0</v>
      </c>
    </row>
    <row r="84" spans="1:8" x14ac:dyDescent="0.2">
      <c r="A84" s="77">
        <v>1279</v>
      </c>
      <c r="B84" s="75" t="s">
        <v>314</v>
      </c>
      <c r="C84" s="79">
        <v>0</v>
      </c>
      <c r="D84" s="79">
        <v>0</v>
      </c>
      <c r="E84" s="79">
        <v>0</v>
      </c>
    </row>
    <row r="86" spans="1:8" ht="10.5" x14ac:dyDescent="0.25">
      <c r="A86" s="74" t="s">
        <v>214</v>
      </c>
      <c r="B86" s="74"/>
      <c r="C86" s="74"/>
      <c r="D86" s="74"/>
      <c r="E86" s="74"/>
      <c r="F86" s="74"/>
      <c r="G86" s="74"/>
      <c r="H86" s="74"/>
    </row>
    <row r="87" spans="1:8" ht="10.5" x14ac:dyDescent="0.25">
      <c r="A87" s="76" t="s">
        <v>190</v>
      </c>
      <c r="B87" s="76" t="s">
        <v>187</v>
      </c>
      <c r="C87" s="76" t="s">
        <v>188</v>
      </c>
      <c r="D87" s="76" t="s">
        <v>315</v>
      </c>
      <c r="E87" s="76"/>
      <c r="F87" s="76"/>
      <c r="G87" s="76"/>
      <c r="H87" s="76"/>
    </row>
    <row r="88" spans="1:8" x14ac:dyDescent="0.2">
      <c r="A88" s="77">
        <v>1160</v>
      </c>
      <c r="B88" s="75" t="s">
        <v>316</v>
      </c>
      <c r="C88" s="79">
        <f>SUM(C89:C90)</f>
        <v>0</v>
      </c>
    </row>
    <row r="89" spans="1:8" x14ac:dyDescent="0.2">
      <c r="A89" s="77">
        <v>1161</v>
      </c>
      <c r="B89" s="75" t="s">
        <v>317</v>
      </c>
      <c r="C89" s="79">
        <v>0</v>
      </c>
    </row>
    <row r="90" spans="1:8" x14ac:dyDescent="0.2">
      <c r="A90" s="77">
        <v>1162</v>
      </c>
      <c r="B90" s="75" t="s">
        <v>318</v>
      </c>
      <c r="C90" s="79">
        <v>0</v>
      </c>
    </row>
    <row r="92" spans="1:8" ht="10.5" x14ac:dyDescent="0.25">
      <c r="A92" s="74" t="s">
        <v>216</v>
      </c>
      <c r="B92" s="74"/>
      <c r="C92" s="74"/>
      <c r="D92" s="74"/>
      <c r="E92" s="74"/>
      <c r="F92" s="74"/>
      <c r="G92" s="74"/>
      <c r="H92" s="74"/>
    </row>
    <row r="93" spans="1:8" ht="10.5" x14ac:dyDescent="0.25">
      <c r="A93" s="76" t="s">
        <v>190</v>
      </c>
      <c r="B93" s="76" t="s">
        <v>187</v>
      </c>
      <c r="C93" s="76" t="s">
        <v>188</v>
      </c>
      <c r="D93" s="76" t="s">
        <v>260</v>
      </c>
      <c r="E93" s="76"/>
      <c r="F93" s="76"/>
      <c r="G93" s="76"/>
      <c r="H93" s="76"/>
    </row>
    <row r="94" spans="1:8" x14ac:dyDescent="0.2">
      <c r="A94" s="77">
        <v>1290</v>
      </c>
      <c r="B94" s="75" t="s">
        <v>319</v>
      </c>
      <c r="C94" s="79">
        <f>SUM(C95:C97)</f>
        <v>0</v>
      </c>
    </row>
    <row r="95" spans="1:8" x14ac:dyDescent="0.2">
      <c r="A95" s="77">
        <v>1291</v>
      </c>
      <c r="B95" s="75" t="s">
        <v>320</v>
      </c>
      <c r="C95" s="79">
        <v>0</v>
      </c>
    </row>
    <row r="96" spans="1:8" x14ac:dyDescent="0.2">
      <c r="A96" s="77">
        <v>1292</v>
      </c>
      <c r="B96" s="75" t="s">
        <v>321</v>
      </c>
      <c r="C96" s="79">
        <v>0</v>
      </c>
    </row>
    <row r="97" spans="1:8" x14ac:dyDescent="0.2">
      <c r="A97" s="77">
        <v>1293</v>
      </c>
      <c r="B97" s="75" t="s">
        <v>322</v>
      </c>
      <c r="C97" s="79">
        <v>0</v>
      </c>
    </row>
    <row r="99" spans="1:8" ht="10.5" x14ac:dyDescent="0.25">
      <c r="A99" s="74" t="s">
        <v>217</v>
      </c>
      <c r="B99" s="74"/>
      <c r="C99" s="74"/>
      <c r="D99" s="74"/>
      <c r="E99" s="74"/>
      <c r="F99" s="74"/>
      <c r="G99" s="74"/>
      <c r="H99" s="74"/>
    </row>
    <row r="100" spans="1:8" ht="10.5" x14ac:dyDescent="0.25">
      <c r="A100" s="76" t="s">
        <v>190</v>
      </c>
      <c r="B100" s="76" t="s">
        <v>187</v>
      </c>
      <c r="C100" s="76" t="s">
        <v>188</v>
      </c>
      <c r="D100" s="76" t="s">
        <v>256</v>
      </c>
      <c r="E100" s="76" t="s">
        <v>257</v>
      </c>
      <c r="F100" s="76" t="s">
        <v>258</v>
      </c>
      <c r="G100" s="76" t="s">
        <v>323</v>
      </c>
      <c r="H100" s="76" t="s">
        <v>324</v>
      </c>
    </row>
    <row r="101" spans="1:8" x14ac:dyDescent="0.2">
      <c r="A101" s="77">
        <v>2110</v>
      </c>
      <c r="B101" s="75" t="s">
        <v>325</v>
      </c>
      <c r="C101" s="79">
        <f>SUM(C102:C110)</f>
        <v>2458122.08</v>
      </c>
      <c r="D101" s="79">
        <f>SUM(D102:D110)</f>
        <v>2458122.08</v>
      </c>
      <c r="E101" s="79">
        <f>SUM(E102:E110)</f>
        <v>0</v>
      </c>
      <c r="F101" s="79">
        <f>SUM(F102:F110)</f>
        <v>0</v>
      </c>
      <c r="G101" s="79">
        <f>SUM(G102:G110)</f>
        <v>0</v>
      </c>
    </row>
    <row r="102" spans="1:8" x14ac:dyDescent="0.2">
      <c r="A102" s="77">
        <v>2111</v>
      </c>
      <c r="B102" s="75" t="s">
        <v>326</v>
      </c>
      <c r="C102" s="79">
        <v>0</v>
      </c>
      <c r="D102" s="79">
        <f>C102</f>
        <v>0</v>
      </c>
      <c r="E102" s="79">
        <v>0</v>
      </c>
      <c r="F102" s="79">
        <v>0</v>
      </c>
      <c r="G102" s="79">
        <v>0</v>
      </c>
    </row>
    <row r="103" spans="1:8" x14ac:dyDescent="0.2">
      <c r="A103" s="77">
        <v>2112</v>
      </c>
      <c r="B103" s="75" t="s">
        <v>327</v>
      </c>
      <c r="C103" s="79">
        <v>494030</v>
      </c>
      <c r="D103" s="79">
        <f t="shared" ref="D103:D110" si="1">C103</f>
        <v>494030</v>
      </c>
      <c r="E103" s="79">
        <v>0</v>
      </c>
      <c r="F103" s="79">
        <v>0</v>
      </c>
      <c r="G103" s="79">
        <v>0</v>
      </c>
    </row>
    <row r="104" spans="1:8" x14ac:dyDescent="0.2">
      <c r="A104" s="77">
        <v>2113</v>
      </c>
      <c r="B104" s="75" t="s">
        <v>328</v>
      </c>
      <c r="C104" s="79">
        <v>0</v>
      </c>
      <c r="D104" s="79">
        <f t="shared" si="1"/>
        <v>0</v>
      </c>
      <c r="E104" s="79">
        <v>0</v>
      </c>
      <c r="F104" s="79">
        <v>0</v>
      </c>
      <c r="G104" s="79">
        <v>0</v>
      </c>
    </row>
    <row r="105" spans="1:8" x14ac:dyDescent="0.2">
      <c r="A105" s="77">
        <v>2114</v>
      </c>
      <c r="B105" s="75" t="s">
        <v>329</v>
      </c>
      <c r="C105" s="79">
        <v>0</v>
      </c>
      <c r="D105" s="79">
        <f t="shared" si="1"/>
        <v>0</v>
      </c>
      <c r="E105" s="79">
        <v>0</v>
      </c>
      <c r="F105" s="79">
        <v>0</v>
      </c>
      <c r="G105" s="79">
        <v>0</v>
      </c>
    </row>
    <row r="106" spans="1:8" x14ac:dyDescent="0.2">
      <c r="A106" s="77">
        <v>2115</v>
      </c>
      <c r="B106" s="75" t="s">
        <v>330</v>
      </c>
      <c r="C106" s="79">
        <v>0</v>
      </c>
      <c r="D106" s="79">
        <f t="shared" si="1"/>
        <v>0</v>
      </c>
      <c r="E106" s="79">
        <v>0</v>
      </c>
      <c r="F106" s="79">
        <v>0</v>
      </c>
      <c r="G106" s="79">
        <v>0</v>
      </c>
    </row>
    <row r="107" spans="1:8" x14ac:dyDescent="0.2">
      <c r="A107" s="77">
        <v>2116</v>
      </c>
      <c r="B107" s="75" t="s">
        <v>331</v>
      </c>
      <c r="C107" s="79">
        <v>0</v>
      </c>
      <c r="D107" s="79">
        <f t="shared" si="1"/>
        <v>0</v>
      </c>
      <c r="E107" s="79">
        <v>0</v>
      </c>
      <c r="F107" s="79">
        <v>0</v>
      </c>
      <c r="G107" s="79">
        <v>0</v>
      </c>
    </row>
    <row r="108" spans="1:8" x14ac:dyDescent="0.2">
      <c r="A108" s="77">
        <v>2117</v>
      </c>
      <c r="B108" s="75" t="s">
        <v>332</v>
      </c>
      <c r="C108" s="79">
        <v>1964092.08</v>
      </c>
      <c r="D108" s="79">
        <f t="shared" si="1"/>
        <v>1964092.08</v>
      </c>
      <c r="E108" s="79">
        <v>0</v>
      </c>
      <c r="F108" s="79">
        <v>0</v>
      </c>
      <c r="G108" s="79">
        <v>0</v>
      </c>
    </row>
    <row r="109" spans="1:8" x14ac:dyDescent="0.2">
      <c r="A109" s="77">
        <v>2118</v>
      </c>
      <c r="B109" s="75" t="s">
        <v>333</v>
      </c>
      <c r="C109" s="79">
        <v>0</v>
      </c>
      <c r="D109" s="79">
        <f t="shared" si="1"/>
        <v>0</v>
      </c>
      <c r="E109" s="79">
        <v>0</v>
      </c>
      <c r="F109" s="79">
        <v>0</v>
      </c>
      <c r="G109" s="79">
        <v>0</v>
      </c>
    </row>
    <row r="110" spans="1:8" x14ac:dyDescent="0.2">
      <c r="A110" s="77">
        <v>2119</v>
      </c>
      <c r="B110" s="75" t="s">
        <v>334</v>
      </c>
      <c r="C110" s="79">
        <v>0</v>
      </c>
      <c r="D110" s="79">
        <f t="shared" si="1"/>
        <v>0</v>
      </c>
      <c r="E110" s="79">
        <v>0</v>
      </c>
      <c r="F110" s="79">
        <v>0</v>
      </c>
      <c r="G110" s="79">
        <v>0</v>
      </c>
    </row>
    <row r="111" spans="1:8" x14ac:dyDescent="0.2">
      <c r="A111" s="77">
        <v>2120</v>
      </c>
      <c r="B111" s="75" t="s">
        <v>335</v>
      </c>
      <c r="C111" s="79">
        <f>SUM(C112:C114)</f>
        <v>0</v>
      </c>
      <c r="D111" s="79">
        <f t="shared" ref="D111:G111" si="2">SUM(D112:D114)</f>
        <v>0</v>
      </c>
      <c r="E111" s="79">
        <f t="shared" si="2"/>
        <v>0</v>
      </c>
      <c r="F111" s="79">
        <f t="shared" si="2"/>
        <v>0</v>
      </c>
      <c r="G111" s="79">
        <f t="shared" si="2"/>
        <v>0</v>
      </c>
    </row>
    <row r="112" spans="1:8" x14ac:dyDescent="0.2">
      <c r="A112" s="77">
        <v>2121</v>
      </c>
      <c r="B112" s="75" t="s">
        <v>336</v>
      </c>
      <c r="C112" s="79">
        <v>0</v>
      </c>
      <c r="D112" s="79">
        <f>C112</f>
        <v>0</v>
      </c>
      <c r="E112" s="79">
        <v>0</v>
      </c>
      <c r="F112" s="79">
        <v>0</v>
      </c>
      <c r="G112" s="79">
        <v>0</v>
      </c>
    </row>
    <row r="113" spans="1:8" x14ac:dyDescent="0.2">
      <c r="A113" s="77">
        <v>2122</v>
      </c>
      <c r="B113" s="75" t="s">
        <v>337</v>
      </c>
      <c r="C113" s="79">
        <v>0</v>
      </c>
      <c r="D113" s="79">
        <f t="shared" ref="D113:D114" si="3">C113</f>
        <v>0</v>
      </c>
      <c r="E113" s="79">
        <v>0</v>
      </c>
      <c r="F113" s="79">
        <v>0</v>
      </c>
      <c r="G113" s="79">
        <v>0</v>
      </c>
    </row>
    <row r="114" spans="1:8" x14ac:dyDescent="0.2">
      <c r="A114" s="77">
        <v>2129</v>
      </c>
      <c r="B114" s="75" t="s">
        <v>338</v>
      </c>
      <c r="C114" s="79">
        <v>0</v>
      </c>
      <c r="D114" s="79">
        <f t="shared" si="3"/>
        <v>0</v>
      </c>
      <c r="E114" s="79">
        <v>0</v>
      </c>
      <c r="F114" s="79">
        <v>0</v>
      </c>
      <c r="G114" s="79">
        <v>0</v>
      </c>
    </row>
    <row r="116" spans="1:8" ht="10.5" x14ac:dyDescent="0.25">
      <c r="A116" s="74" t="s">
        <v>218</v>
      </c>
      <c r="B116" s="74"/>
      <c r="C116" s="74"/>
      <c r="D116" s="74"/>
      <c r="E116" s="74"/>
      <c r="F116" s="74"/>
      <c r="G116" s="74"/>
      <c r="H116" s="74"/>
    </row>
    <row r="117" spans="1:8" ht="10.5" x14ac:dyDescent="0.25">
      <c r="A117" s="76" t="s">
        <v>190</v>
      </c>
      <c r="B117" s="76" t="s">
        <v>187</v>
      </c>
      <c r="C117" s="76" t="s">
        <v>188</v>
      </c>
      <c r="D117" s="76" t="s">
        <v>191</v>
      </c>
      <c r="E117" s="76" t="s">
        <v>260</v>
      </c>
      <c r="F117" s="76"/>
      <c r="G117" s="76"/>
      <c r="H117" s="76"/>
    </row>
    <row r="118" spans="1:8" x14ac:dyDescent="0.2">
      <c r="A118" s="77">
        <v>2160</v>
      </c>
      <c r="B118" s="75" t="s">
        <v>339</v>
      </c>
      <c r="C118" s="79">
        <f>SUM(C119:C124)</f>
        <v>0</v>
      </c>
    </row>
    <row r="119" spans="1:8" x14ac:dyDescent="0.2">
      <c r="A119" s="77">
        <v>2161</v>
      </c>
      <c r="B119" s="75" t="s">
        <v>340</v>
      </c>
      <c r="C119" s="79">
        <v>0</v>
      </c>
    </row>
    <row r="120" spans="1:8" x14ac:dyDescent="0.2">
      <c r="A120" s="77">
        <v>2162</v>
      </c>
      <c r="B120" s="75" t="s">
        <v>341</v>
      </c>
      <c r="C120" s="79">
        <v>0</v>
      </c>
    </row>
    <row r="121" spans="1:8" x14ac:dyDescent="0.2">
      <c r="A121" s="77">
        <v>2163</v>
      </c>
      <c r="B121" s="75" t="s">
        <v>342</v>
      </c>
      <c r="C121" s="79">
        <v>0</v>
      </c>
    </row>
    <row r="122" spans="1:8" x14ac:dyDescent="0.2">
      <c r="A122" s="77">
        <v>2164</v>
      </c>
      <c r="B122" s="75" t="s">
        <v>343</v>
      </c>
      <c r="C122" s="79">
        <v>0</v>
      </c>
    </row>
    <row r="123" spans="1:8" x14ac:dyDescent="0.2">
      <c r="A123" s="77">
        <v>2165</v>
      </c>
      <c r="B123" s="75" t="s">
        <v>344</v>
      </c>
      <c r="C123" s="79">
        <v>0</v>
      </c>
    </row>
    <row r="124" spans="1:8" x14ac:dyDescent="0.2">
      <c r="A124" s="77">
        <v>2166</v>
      </c>
      <c r="B124" s="75" t="s">
        <v>345</v>
      </c>
      <c r="C124" s="79">
        <v>0</v>
      </c>
    </row>
    <row r="125" spans="1:8" x14ac:dyDescent="0.2">
      <c r="A125" s="77">
        <v>2250</v>
      </c>
      <c r="B125" s="75" t="s">
        <v>346</v>
      </c>
      <c r="C125" s="79">
        <f>SUM(C126:C131)</f>
        <v>0</v>
      </c>
    </row>
    <row r="126" spans="1:8" x14ac:dyDescent="0.2">
      <c r="A126" s="77">
        <v>2251</v>
      </c>
      <c r="B126" s="75" t="s">
        <v>347</v>
      </c>
      <c r="C126" s="79">
        <v>0</v>
      </c>
    </row>
    <row r="127" spans="1:8" x14ac:dyDescent="0.2">
      <c r="A127" s="77">
        <v>2252</v>
      </c>
      <c r="B127" s="75" t="s">
        <v>348</v>
      </c>
      <c r="C127" s="79">
        <v>0</v>
      </c>
    </row>
    <row r="128" spans="1:8" x14ac:dyDescent="0.2">
      <c r="A128" s="77">
        <v>2253</v>
      </c>
      <c r="B128" s="75" t="s">
        <v>349</v>
      </c>
      <c r="C128" s="79">
        <v>0</v>
      </c>
    </row>
    <row r="129" spans="1:8" x14ac:dyDescent="0.2">
      <c r="A129" s="77">
        <v>2254</v>
      </c>
      <c r="B129" s="75" t="s">
        <v>350</v>
      </c>
      <c r="C129" s="79">
        <v>0</v>
      </c>
    </row>
    <row r="130" spans="1:8" x14ac:dyDescent="0.2">
      <c r="A130" s="77">
        <v>2255</v>
      </c>
      <c r="B130" s="75" t="s">
        <v>351</v>
      </c>
      <c r="C130" s="79">
        <v>0</v>
      </c>
    </row>
    <row r="131" spans="1:8" x14ac:dyDescent="0.2">
      <c r="A131" s="77">
        <v>2256</v>
      </c>
      <c r="B131" s="75" t="s">
        <v>352</v>
      </c>
      <c r="C131" s="79">
        <v>0</v>
      </c>
    </row>
    <row r="133" spans="1:8" ht="10.5" x14ac:dyDescent="0.25">
      <c r="A133" s="74" t="s">
        <v>219</v>
      </c>
      <c r="B133" s="74"/>
      <c r="C133" s="74"/>
      <c r="D133" s="74"/>
      <c r="E133" s="74"/>
      <c r="F133" s="74"/>
      <c r="G133" s="74"/>
      <c r="H133" s="74"/>
    </row>
    <row r="134" spans="1:8" ht="10.5" x14ac:dyDescent="0.25">
      <c r="A134" s="78" t="s">
        <v>190</v>
      </c>
      <c r="B134" s="78" t="s">
        <v>187</v>
      </c>
      <c r="C134" s="78" t="s">
        <v>188</v>
      </c>
      <c r="D134" s="78" t="s">
        <v>191</v>
      </c>
      <c r="E134" s="78" t="s">
        <v>260</v>
      </c>
      <c r="F134" s="78"/>
      <c r="G134" s="78"/>
      <c r="H134" s="78"/>
    </row>
    <row r="135" spans="1:8" x14ac:dyDescent="0.2">
      <c r="A135" s="77">
        <v>2159</v>
      </c>
      <c r="B135" s="75" t="s">
        <v>353</v>
      </c>
      <c r="C135" s="79">
        <v>0</v>
      </c>
    </row>
    <row r="136" spans="1:8" x14ac:dyDescent="0.2">
      <c r="A136" s="77">
        <v>2199</v>
      </c>
      <c r="B136" s="75" t="s">
        <v>354</v>
      </c>
      <c r="C136" s="79">
        <v>0</v>
      </c>
    </row>
    <row r="137" spans="1:8" x14ac:dyDescent="0.2">
      <c r="A137" s="77">
        <v>2240</v>
      </c>
      <c r="B137" s="75" t="s">
        <v>355</v>
      </c>
      <c r="C137" s="79">
        <f>SUM(C138:C140)</f>
        <v>0</v>
      </c>
    </row>
    <row r="138" spans="1:8" x14ac:dyDescent="0.2">
      <c r="A138" s="77">
        <v>2241</v>
      </c>
      <c r="B138" s="75" t="s">
        <v>356</v>
      </c>
      <c r="C138" s="79">
        <v>0</v>
      </c>
    </row>
    <row r="139" spans="1:8" x14ac:dyDescent="0.2">
      <c r="A139" s="77">
        <v>2242</v>
      </c>
      <c r="B139" s="75" t="s">
        <v>357</v>
      </c>
      <c r="C139" s="79">
        <v>0</v>
      </c>
    </row>
    <row r="140" spans="1:8" x14ac:dyDescent="0.2">
      <c r="A140" s="77">
        <v>2249</v>
      </c>
      <c r="B140" s="75" t="s">
        <v>358</v>
      </c>
      <c r="C140" s="7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0" x14ac:dyDescent="0.2"/>
  <cols>
    <col min="1" max="1" width="11.453125" style="9" customWidth="1"/>
    <col min="2" max="2" width="124.26953125" style="9" customWidth="1"/>
    <col min="3" max="3" width="11.453125" style="9" customWidth="1"/>
    <col min="4" max="16384" width="11.453125" style="9" hidden="1"/>
  </cols>
  <sheetData>
    <row r="2" spans="1:2" ht="15" customHeight="1" x14ac:dyDescent="0.2">
      <c r="A2" s="55" t="s">
        <v>238</v>
      </c>
      <c r="B2" s="52" t="s">
        <v>88</v>
      </c>
    </row>
    <row r="3" spans="1:2" ht="10.5" x14ac:dyDescent="0.2">
      <c r="B3" s="34"/>
    </row>
    <row r="4" spans="1:2" ht="15" customHeight="1" x14ac:dyDescent="0.2">
      <c r="A4" s="63" t="s">
        <v>1</v>
      </c>
      <c r="B4" s="56" t="s">
        <v>121</v>
      </c>
    </row>
    <row r="5" spans="1:2" ht="15" customHeight="1" x14ac:dyDescent="0.2">
      <c r="A5" s="64"/>
      <c r="B5" s="56" t="s">
        <v>89</v>
      </c>
    </row>
    <row r="6" spans="1:2" ht="15" customHeight="1" x14ac:dyDescent="0.2">
      <c r="A6" s="64"/>
      <c r="B6" s="53" t="s">
        <v>193</v>
      </c>
    </row>
    <row r="7" spans="1:2" ht="15" customHeight="1" x14ac:dyDescent="0.2">
      <c r="A7" s="64"/>
      <c r="B7" s="56" t="s">
        <v>90</v>
      </c>
    </row>
    <row r="8" spans="1:2" x14ac:dyDescent="0.2">
      <c r="A8" s="64"/>
    </row>
    <row r="9" spans="1:2" ht="15" customHeight="1" x14ac:dyDescent="0.2">
      <c r="A9" s="63" t="s">
        <v>3</v>
      </c>
      <c r="B9" s="57" t="s">
        <v>171</v>
      </c>
    </row>
    <row r="10" spans="1:2" ht="15" customHeight="1" x14ac:dyDescent="0.2">
      <c r="A10" s="64"/>
      <c r="B10" s="57" t="s">
        <v>170</v>
      </c>
    </row>
    <row r="11" spans="1:2" ht="15" customHeight="1" x14ac:dyDescent="0.2">
      <c r="A11" s="64"/>
      <c r="B11" s="57" t="s">
        <v>169</v>
      </c>
    </row>
    <row r="12" spans="1:2" ht="15" customHeight="1" x14ac:dyDescent="0.2">
      <c r="A12" s="64"/>
      <c r="B12" s="57" t="s">
        <v>91</v>
      </c>
    </row>
    <row r="13" spans="1:2" ht="15" customHeight="1" x14ac:dyDescent="0.2">
      <c r="A13" s="64"/>
      <c r="B13" s="57" t="s">
        <v>172</v>
      </c>
    </row>
    <row r="14" spans="1:2" x14ac:dyDescent="0.2">
      <c r="A14" s="64"/>
    </row>
    <row r="15" spans="1:2" ht="15" customHeight="1" x14ac:dyDescent="0.2">
      <c r="A15" s="63" t="s">
        <v>5</v>
      </c>
      <c r="B15" s="58" t="s">
        <v>92</v>
      </c>
    </row>
    <row r="16" spans="1:2" ht="15" customHeight="1" x14ac:dyDescent="0.2">
      <c r="A16" s="64"/>
      <c r="B16" s="58" t="s">
        <v>93</v>
      </c>
    </row>
    <row r="17" spans="1:2" ht="15" customHeight="1" x14ac:dyDescent="0.2">
      <c r="A17" s="64"/>
      <c r="B17" s="58" t="s">
        <v>94</v>
      </c>
    </row>
    <row r="18" spans="1:2" ht="15" customHeight="1" x14ac:dyDescent="0.2">
      <c r="A18" s="64"/>
      <c r="B18" s="56" t="s">
        <v>95</v>
      </c>
    </row>
    <row r="19" spans="1:2" ht="15" customHeight="1" x14ac:dyDescent="0.2">
      <c r="A19" s="64"/>
      <c r="B19" s="59" t="s">
        <v>181</v>
      </c>
    </row>
    <row r="20" spans="1:2" x14ac:dyDescent="0.2">
      <c r="A20" s="64"/>
    </row>
    <row r="21" spans="1:2" ht="15" customHeight="1" x14ac:dyDescent="0.25">
      <c r="A21" s="63" t="s">
        <v>177</v>
      </c>
      <c r="B21" s="8" t="s">
        <v>234</v>
      </c>
    </row>
    <row r="22" spans="1:2" ht="15" customHeight="1" x14ac:dyDescent="0.2">
      <c r="A22" s="64"/>
      <c r="B22" s="60" t="s">
        <v>235</v>
      </c>
    </row>
    <row r="23" spans="1:2" x14ac:dyDescent="0.2">
      <c r="A23" s="64"/>
    </row>
    <row r="24" spans="1:2" ht="15" customHeight="1" x14ac:dyDescent="0.2">
      <c r="A24" s="63" t="s">
        <v>7</v>
      </c>
      <c r="B24" s="45" t="s">
        <v>96</v>
      </c>
    </row>
    <row r="25" spans="1:2" ht="15" customHeight="1" x14ac:dyDescent="0.2">
      <c r="A25" s="64"/>
      <c r="B25" s="45" t="s">
        <v>173</v>
      </c>
    </row>
    <row r="26" spans="1:2" ht="15" customHeight="1" x14ac:dyDescent="0.2">
      <c r="A26" s="64"/>
      <c r="B26" s="45" t="s">
        <v>174</v>
      </c>
    </row>
    <row r="27" spans="1:2" x14ac:dyDescent="0.2">
      <c r="A27" s="64"/>
    </row>
    <row r="28" spans="1:2" ht="15" customHeight="1" x14ac:dyDescent="0.2">
      <c r="A28" s="63" t="s">
        <v>8</v>
      </c>
      <c r="B28" s="45" t="s">
        <v>97</v>
      </c>
    </row>
    <row r="29" spans="1:2" ht="15" customHeight="1" x14ac:dyDescent="0.2">
      <c r="A29" s="64"/>
      <c r="B29" s="59" t="s">
        <v>180</v>
      </c>
    </row>
    <row r="30" spans="1:2" ht="15" customHeight="1" x14ac:dyDescent="0.2">
      <c r="A30" s="64"/>
      <c r="B30" s="59" t="s">
        <v>98</v>
      </c>
    </row>
    <row r="31" spans="1:2" ht="15" customHeight="1" x14ac:dyDescent="0.2">
      <c r="A31" s="64"/>
      <c r="B31" s="61" t="s">
        <v>99</v>
      </c>
    </row>
    <row r="32" spans="1:2" x14ac:dyDescent="0.2">
      <c r="A32" s="64"/>
    </row>
    <row r="33" spans="1:2" ht="15" customHeight="1" x14ac:dyDescent="0.2">
      <c r="A33" s="63" t="s">
        <v>9</v>
      </c>
      <c r="B33" s="59" t="s">
        <v>100</v>
      </c>
    </row>
    <row r="34" spans="1:2" ht="15" customHeight="1" x14ac:dyDescent="0.2">
      <c r="A34" s="64"/>
      <c r="B34" s="45" t="s">
        <v>101</v>
      </c>
    </row>
    <row r="35" spans="1:2" x14ac:dyDescent="0.2">
      <c r="A35" s="64"/>
    </row>
    <row r="36" spans="1:2" ht="15" customHeight="1" x14ac:dyDescent="0.2">
      <c r="A36" s="63" t="s">
        <v>11</v>
      </c>
      <c r="B36" s="56" t="s">
        <v>175</v>
      </c>
    </row>
    <row r="37" spans="1:2" ht="15" customHeight="1" x14ac:dyDescent="0.2">
      <c r="A37" s="64"/>
      <c r="B37" s="56" t="s">
        <v>182</v>
      </c>
    </row>
    <row r="38" spans="1:2" ht="15" customHeight="1" x14ac:dyDescent="0.2">
      <c r="A38" s="64"/>
      <c r="B38" s="62" t="s">
        <v>239</v>
      </c>
    </row>
    <row r="39" spans="1:2" ht="15" customHeight="1" x14ac:dyDescent="0.2">
      <c r="A39" s="64"/>
      <c r="B39" s="56" t="s">
        <v>240</v>
      </c>
    </row>
    <row r="40" spans="1:2" ht="15" customHeight="1" x14ac:dyDescent="0.2">
      <c r="A40" s="64"/>
      <c r="B40" s="56" t="s">
        <v>178</v>
      </c>
    </row>
    <row r="41" spans="1:2" ht="15" customHeight="1" x14ac:dyDescent="0.2">
      <c r="A41" s="64"/>
      <c r="B41" s="56" t="s">
        <v>179</v>
      </c>
    </row>
    <row r="42" spans="1:2" x14ac:dyDescent="0.2">
      <c r="A42" s="64"/>
    </row>
    <row r="43" spans="1:2" ht="15" customHeight="1" x14ac:dyDescent="0.2">
      <c r="A43" s="63" t="s">
        <v>13</v>
      </c>
      <c r="B43" s="56" t="s">
        <v>183</v>
      </c>
    </row>
    <row r="44" spans="1:2" ht="15" customHeight="1" x14ac:dyDescent="0.2">
      <c r="A44" s="64"/>
      <c r="B44" s="56" t="s">
        <v>186</v>
      </c>
    </row>
    <row r="45" spans="1:2" ht="15" customHeight="1" x14ac:dyDescent="0.2">
      <c r="A45" s="64"/>
      <c r="B45" s="62" t="s">
        <v>241</v>
      </c>
    </row>
    <row r="46" spans="1:2" ht="15" customHeight="1" x14ac:dyDescent="0.2">
      <c r="A46" s="64"/>
      <c r="B46" s="56" t="s">
        <v>242</v>
      </c>
    </row>
    <row r="47" spans="1:2" ht="15" customHeight="1" x14ac:dyDescent="0.2">
      <c r="A47" s="64"/>
      <c r="B47" s="56" t="s">
        <v>185</v>
      </c>
    </row>
    <row r="48" spans="1:2" ht="15" customHeight="1" x14ac:dyDescent="0.2">
      <c r="A48" s="64"/>
      <c r="B48" s="56" t="s">
        <v>184</v>
      </c>
    </row>
    <row r="49" spans="1:2" x14ac:dyDescent="0.2">
      <c r="A49" s="64"/>
    </row>
    <row r="50" spans="1:2" ht="25.5" customHeight="1" x14ac:dyDescent="0.2">
      <c r="A50" s="63" t="s">
        <v>15</v>
      </c>
      <c r="B50" s="53" t="s">
        <v>215</v>
      </c>
    </row>
    <row r="51" spans="1:2" x14ac:dyDescent="0.2">
      <c r="A51" s="64"/>
    </row>
    <row r="52" spans="1:2" ht="15" customHeight="1" x14ac:dyDescent="0.2">
      <c r="A52" s="63" t="s">
        <v>17</v>
      </c>
      <c r="B52" s="57" t="s">
        <v>103</v>
      </c>
    </row>
    <row r="53" spans="1:2" x14ac:dyDescent="0.2">
      <c r="A53" s="64"/>
    </row>
    <row r="54" spans="1:2" ht="15" customHeight="1" x14ac:dyDescent="0.2">
      <c r="A54" s="63" t="s">
        <v>19</v>
      </c>
      <c r="B54" s="58" t="s">
        <v>104</v>
      </c>
    </row>
    <row r="55" spans="1:2" ht="15" customHeight="1" x14ac:dyDescent="0.2">
      <c r="A55" s="64"/>
      <c r="B55" s="58" t="s">
        <v>105</v>
      </c>
    </row>
    <row r="56" spans="1:2" ht="15" customHeight="1" x14ac:dyDescent="0.2">
      <c r="A56" s="64"/>
      <c r="B56" s="58" t="s">
        <v>106</v>
      </c>
    </row>
    <row r="57" spans="1:2" ht="15" customHeight="1" x14ac:dyDescent="0.2">
      <c r="A57" s="64"/>
      <c r="B57" s="58" t="s">
        <v>107</v>
      </c>
    </row>
    <row r="58" spans="1:2" ht="15" customHeight="1" x14ac:dyDescent="0.2">
      <c r="A58" s="64"/>
      <c r="B58" s="58" t="s">
        <v>108</v>
      </c>
    </row>
    <row r="59" spans="1:2" x14ac:dyDescent="0.2">
      <c r="A59" s="64"/>
    </row>
    <row r="60" spans="1:2" ht="15" customHeight="1" x14ac:dyDescent="0.2">
      <c r="A60" s="63" t="s">
        <v>21</v>
      </c>
      <c r="B60" s="45" t="s">
        <v>109</v>
      </c>
    </row>
    <row r="61" spans="1:2" ht="15" customHeight="1" x14ac:dyDescent="0.2">
      <c r="A61" s="63" t="s">
        <v>22</v>
      </c>
      <c r="B61" s="57" t="s">
        <v>103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1"/>
  <sheetViews>
    <sheetView zoomScaleNormal="100" workbookViewId="0">
      <selection activeCell="A2" sqref="A2:C2"/>
    </sheetView>
  </sheetViews>
  <sheetFormatPr baseColWidth="10" defaultColWidth="9.1796875" defaultRowHeight="10" x14ac:dyDescent="0.2"/>
  <cols>
    <col min="1" max="1" width="10" style="75" customWidth="1"/>
    <col min="2" max="2" width="83" style="75" customWidth="1"/>
    <col min="3" max="4" width="15.7265625" style="75" customWidth="1"/>
    <col min="5" max="5" width="16.7265625" style="75" customWidth="1"/>
    <col min="6" max="16384" width="9.1796875" style="75"/>
  </cols>
  <sheetData>
    <row r="1" spans="1:5" s="81" customFormat="1" ht="19" customHeight="1" x14ac:dyDescent="0.35">
      <c r="A1" s="166" t="s">
        <v>652</v>
      </c>
      <c r="B1" s="166"/>
      <c r="C1" s="166"/>
      <c r="D1" s="69" t="s">
        <v>244</v>
      </c>
      <c r="E1" s="80">
        <v>2019</v>
      </c>
    </row>
    <row r="2" spans="1:5" s="71" customFormat="1" ht="19" customHeight="1" x14ac:dyDescent="0.35">
      <c r="A2" s="166" t="s">
        <v>359</v>
      </c>
      <c r="B2" s="166"/>
      <c r="C2" s="166"/>
      <c r="D2" s="69" t="s">
        <v>246</v>
      </c>
      <c r="E2" s="80" t="str">
        <f>'Notas a los Edos Financieros'!E2</f>
        <v>Trimestral</v>
      </c>
    </row>
    <row r="3" spans="1:5" s="71" customFormat="1" ht="19" customHeight="1" x14ac:dyDescent="0.35">
      <c r="A3" s="166" t="s">
        <v>653</v>
      </c>
      <c r="B3" s="166"/>
      <c r="C3" s="166"/>
      <c r="D3" s="69" t="s">
        <v>248</v>
      </c>
      <c r="E3" s="80">
        <f>'Notas a los Edos Financieros'!E3</f>
        <v>1</v>
      </c>
    </row>
    <row r="4" spans="1:5" ht="10.5" x14ac:dyDescent="0.25">
      <c r="A4" s="73" t="s">
        <v>249</v>
      </c>
      <c r="B4" s="74"/>
      <c r="C4" s="74"/>
      <c r="D4" s="74"/>
      <c r="E4" s="74"/>
    </row>
    <row r="6" spans="1:5" ht="10.5" x14ac:dyDescent="0.25">
      <c r="A6" s="164" t="s">
        <v>643</v>
      </c>
      <c r="B6" s="102"/>
      <c r="C6" s="102"/>
      <c r="D6" s="102"/>
      <c r="E6" s="102"/>
    </row>
    <row r="7" spans="1:5" ht="10.5" x14ac:dyDescent="0.25">
      <c r="A7" s="103" t="s">
        <v>190</v>
      </c>
      <c r="B7" s="103" t="s">
        <v>187</v>
      </c>
      <c r="C7" s="103" t="s">
        <v>188</v>
      </c>
      <c r="D7" s="103" t="s">
        <v>360</v>
      </c>
      <c r="E7" s="103"/>
    </row>
    <row r="8" spans="1:5" x14ac:dyDescent="0.2">
      <c r="A8" s="105">
        <v>4100</v>
      </c>
      <c r="B8" s="106" t="s">
        <v>361</v>
      </c>
      <c r="C8" s="110">
        <f>SUM(C9+C19+C25+C28+C34+C37+C46)</f>
        <v>24556345.800000001</v>
      </c>
      <c r="D8" s="160"/>
      <c r="E8" s="104"/>
    </row>
    <row r="9" spans="1:5" x14ac:dyDescent="0.2">
      <c r="A9" s="105">
        <v>4110</v>
      </c>
      <c r="B9" s="106" t="s">
        <v>362</v>
      </c>
      <c r="C9" s="110">
        <f>SUM(C10:C18)</f>
        <v>0</v>
      </c>
      <c r="D9" s="160"/>
      <c r="E9" s="104"/>
    </row>
    <row r="10" spans="1:5" x14ac:dyDescent="0.2">
      <c r="A10" s="105">
        <v>4111</v>
      </c>
      <c r="B10" s="106" t="s">
        <v>363</v>
      </c>
      <c r="C10" s="110">
        <v>0</v>
      </c>
      <c r="D10" s="160"/>
      <c r="E10" s="104"/>
    </row>
    <row r="11" spans="1:5" x14ac:dyDescent="0.2">
      <c r="A11" s="105">
        <v>4112</v>
      </c>
      <c r="B11" s="106" t="s">
        <v>364</v>
      </c>
      <c r="C11" s="110">
        <v>0</v>
      </c>
      <c r="D11" s="160"/>
      <c r="E11" s="104"/>
    </row>
    <row r="12" spans="1:5" x14ac:dyDescent="0.2">
      <c r="A12" s="105">
        <v>4113</v>
      </c>
      <c r="B12" s="106" t="s">
        <v>365</v>
      </c>
      <c r="C12" s="110">
        <v>0</v>
      </c>
      <c r="D12" s="160"/>
      <c r="E12" s="104"/>
    </row>
    <row r="13" spans="1:5" x14ac:dyDescent="0.2">
      <c r="A13" s="105">
        <v>4114</v>
      </c>
      <c r="B13" s="106" t="s">
        <v>366</v>
      </c>
      <c r="C13" s="110">
        <v>0</v>
      </c>
      <c r="D13" s="160"/>
      <c r="E13" s="104"/>
    </row>
    <row r="14" spans="1:5" x14ac:dyDescent="0.2">
      <c r="A14" s="105">
        <v>4115</v>
      </c>
      <c r="B14" s="106" t="s">
        <v>367</v>
      </c>
      <c r="C14" s="110">
        <v>0</v>
      </c>
      <c r="D14" s="160"/>
      <c r="E14" s="104"/>
    </row>
    <row r="15" spans="1:5" x14ac:dyDescent="0.2">
      <c r="A15" s="105">
        <v>4116</v>
      </c>
      <c r="B15" s="106" t="s">
        <v>368</v>
      </c>
      <c r="C15" s="110">
        <v>0</v>
      </c>
      <c r="D15" s="160"/>
      <c r="E15" s="104"/>
    </row>
    <row r="16" spans="1:5" x14ac:dyDescent="0.2">
      <c r="A16" s="105">
        <v>4117</v>
      </c>
      <c r="B16" s="106" t="s">
        <v>369</v>
      </c>
      <c r="C16" s="110">
        <v>0</v>
      </c>
      <c r="D16" s="160"/>
      <c r="E16" s="104"/>
    </row>
    <row r="17" spans="1:5" ht="20" x14ac:dyDescent="0.2">
      <c r="A17" s="105">
        <v>4118</v>
      </c>
      <c r="B17" s="107" t="s">
        <v>558</v>
      </c>
      <c r="C17" s="110">
        <v>0</v>
      </c>
      <c r="D17" s="160"/>
      <c r="E17" s="104"/>
    </row>
    <row r="18" spans="1:5" x14ac:dyDescent="0.2">
      <c r="A18" s="105">
        <v>4119</v>
      </c>
      <c r="B18" s="106" t="s">
        <v>370</v>
      </c>
      <c r="C18" s="110">
        <v>0</v>
      </c>
      <c r="D18" s="160"/>
      <c r="E18" s="104"/>
    </row>
    <row r="19" spans="1:5" x14ac:dyDescent="0.2">
      <c r="A19" s="105">
        <v>4120</v>
      </c>
      <c r="B19" s="106" t="s">
        <v>371</v>
      </c>
      <c r="C19" s="110">
        <f>SUM(C20:C24)</f>
        <v>0</v>
      </c>
      <c r="D19" s="160"/>
      <c r="E19" s="104"/>
    </row>
    <row r="20" spans="1:5" x14ac:dyDescent="0.2">
      <c r="A20" s="105">
        <v>4121</v>
      </c>
      <c r="B20" s="106" t="s">
        <v>372</v>
      </c>
      <c r="C20" s="110">
        <v>0</v>
      </c>
      <c r="D20" s="160"/>
      <c r="E20" s="104"/>
    </row>
    <row r="21" spans="1:5" x14ac:dyDescent="0.2">
      <c r="A21" s="105">
        <v>4122</v>
      </c>
      <c r="B21" s="106" t="s">
        <v>559</v>
      </c>
      <c r="C21" s="110">
        <v>0</v>
      </c>
      <c r="D21" s="160"/>
      <c r="E21" s="104"/>
    </row>
    <row r="22" spans="1:5" x14ac:dyDescent="0.2">
      <c r="A22" s="105">
        <v>4123</v>
      </c>
      <c r="B22" s="106" t="s">
        <v>373</v>
      </c>
      <c r="C22" s="110">
        <v>0</v>
      </c>
      <c r="D22" s="160"/>
      <c r="E22" s="104"/>
    </row>
    <row r="23" spans="1:5" x14ac:dyDescent="0.2">
      <c r="A23" s="105">
        <v>4124</v>
      </c>
      <c r="B23" s="106" t="s">
        <v>374</v>
      </c>
      <c r="C23" s="110">
        <v>0</v>
      </c>
      <c r="D23" s="160"/>
      <c r="E23" s="104"/>
    </row>
    <row r="24" spans="1:5" x14ac:dyDescent="0.2">
      <c r="A24" s="105">
        <v>4129</v>
      </c>
      <c r="B24" s="106" t="s">
        <v>375</v>
      </c>
      <c r="C24" s="110">
        <v>0</v>
      </c>
      <c r="D24" s="160"/>
      <c r="E24" s="104"/>
    </row>
    <row r="25" spans="1:5" x14ac:dyDescent="0.2">
      <c r="A25" s="105">
        <v>4130</v>
      </c>
      <c r="B25" s="106" t="s">
        <v>376</v>
      </c>
      <c r="C25" s="110">
        <f>SUM(C26:C27)</f>
        <v>0</v>
      </c>
      <c r="D25" s="160"/>
      <c r="E25" s="104"/>
    </row>
    <row r="26" spans="1:5" x14ac:dyDescent="0.2">
      <c r="A26" s="105">
        <v>4131</v>
      </c>
      <c r="B26" s="106" t="s">
        <v>377</v>
      </c>
      <c r="C26" s="110">
        <v>0</v>
      </c>
      <c r="D26" s="160"/>
      <c r="E26" s="104"/>
    </row>
    <row r="27" spans="1:5" ht="20" x14ac:dyDescent="0.2">
      <c r="A27" s="105">
        <v>4132</v>
      </c>
      <c r="B27" s="107" t="s">
        <v>560</v>
      </c>
      <c r="C27" s="110">
        <v>0</v>
      </c>
      <c r="D27" s="160"/>
      <c r="E27" s="104"/>
    </row>
    <row r="28" spans="1:5" x14ac:dyDescent="0.2">
      <c r="A28" s="105">
        <v>4140</v>
      </c>
      <c r="B28" s="106" t="s">
        <v>378</v>
      </c>
      <c r="C28" s="110">
        <f>SUM(C29:C33)</f>
        <v>0</v>
      </c>
      <c r="D28" s="160"/>
      <c r="E28" s="104"/>
    </row>
    <row r="29" spans="1:5" x14ac:dyDescent="0.2">
      <c r="A29" s="105">
        <v>4141</v>
      </c>
      <c r="B29" s="106" t="s">
        <v>379</v>
      </c>
      <c r="C29" s="110">
        <v>0</v>
      </c>
      <c r="D29" s="160"/>
      <c r="E29" s="104"/>
    </row>
    <row r="30" spans="1:5" x14ac:dyDescent="0.2">
      <c r="A30" s="105">
        <v>4143</v>
      </c>
      <c r="B30" s="106" t="s">
        <v>380</v>
      </c>
      <c r="C30" s="110">
        <v>0</v>
      </c>
      <c r="D30" s="160"/>
      <c r="E30" s="104"/>
    </row>
    <row r="31" spans="1:5" x14ac:dyDescent="0.2">
      <c r="A31" s="105">
        <v>4144</v>
      </c>
      <c r="B31" s="106" t="s">
        <v>381</v>
      </c>
      <c r="C31" s="110">
        <v>0</v>
      </c>
      <c r="D31" s="160"/>
      <c r="E31" s="104"/>
    </row>
    <row r="32" spans="1:5" ht="20" x14ac:dyDescent="0.2">
      <c r="A32" s="105">
        <v>4145</v>
      </c>
      <c r="B32" s="107" t="s">
        <v>561</v>
      </c>
      <c r="C32" s="110">
        <v>0</v>
      </c>
      <c r="D32" s="160"/>
      <c r="E32" s="104"/>
    </row>
    <row r="33" spans="1:5" x14ac:dyDescent="0.2">
      <c r="A33" s="105">
        <v>4149</v>
      </c>
      <c r="B33" s="106" t="s">
        <v>382</v>
      </c>
      <c r="C33" s="110">
        <v>0</v>
      </c>
      <c r="D33" s="160"/>
      <c r="E33" s="104"/>
    </row>
    <row r="34" spans="1:5" x14ac:dyDescent="0.2">
      <c r="A34" s="105">
        <v>4150</v>
      </c>
      <c r="B34" s="106" t="s">
        <v>562</v>
      </c>
      <c r="C34" s="110">
        <f>SUM(C35:C36)</f>
        <v>42351.17</v>
      </c>
      <c r="D34" s="160"/>
      <c r="E34" s="104"/>
    </row>
    <row r="35" spans="1:5" x14ac:dyDescent="0.2">
      <c r="A35" s="105">
        <v>4151</v>
      </c>
      <c r="B35" s="106" t="s">
        <v>562</v>
      </c>
      <c r="C35" s="110">
        <v>42351.17</v>
      </c>
      <c r="D35" s="160"/>
      <c r="E35" s="104"/>
    </row>
    <row r="36" spans="1:5" ht="20" x14ac:dyDescent="0.2">
      <c r="A36" s="105">
        <v>4154</v>
      </c>
      <c r="B36" s="107" t="s">
        <v>563</v>
      </c>
      <c r="C36" s="110">
        <v>0</v>
      </c>
      <c r="D36" s="160"/>
      <c r="E36" s="104"/>
    </row>
    <row r="37" spans="1:5" x14ac:dyDescent="0.2">
      <c r="A37" s="105">
        <v>4160</v>
      </c>
      <c r="B37" s="106" t="s">
        <v>564</v>
      </c>
      <c r="C37" s="110">
        <f>SUM(C38:C45)</f>
        <v>0</v>
      </c>
      <c r="D37" s="160"/>
      <c r="E37" s="104"/>
    </row>
    <row r="38" spans="1:5" x14ac:dyDescent="0.2">
      <c r="A38" s="105">
        <v>4161</v>
      </c>
      <c r="B38" s="106" t="s">
        <v>383</v>
      </c>
      <c r="C38" s="110">
        <v>0</v>
      </c>
      <c r="D38" s="160"/>
      <c r="E38" s="104"/>
    </row>
    <row r="39" spans="1:5" x14ac:dyDescent="0.2">
      <c r="A39" s="105">
        <v>4162</v>
      </c>
      <c r="B39" s="106" t="s">
        <v>384</v>
      </c>
      <c r="C39" s="110">
        <v>0</v>
      </c>
      <c r="D39" s="160"/>
      <c r="E39" s="104"/>
    </row>
    <row r="40" spans="1:5" x14ac:dyDescent="0.2">
      <c r="A40" s="105">
        <v>4163</v>
      </c>
      <c r="B40" s="106" t="s">
        <v>385</v>
      </c>
      <c r="C40" s="110">
        <v>0</v>
      </c>
      <c r="D40" s="160"/>
      <c r="E40" s="104"/>
    </row>
    <row r="41" spans="1:5" x14ac:dyDescent="0.2">
      <c r="A41" s="105">
        <v>4164</v>
      </c>
      <c r="B41" s="106" t="s">
        <v>386</v>
      </c>
      <c r="C41" s="110">
        <v>0</v>
      </c>
      <c r="D41" s="160"/>
      <c r="E41" s="104"/>
    </row>
    <row r="42" spans="1:5" x14ac:dyDescent="0.2">
      <c r="A42" s="105">
        <v>4165</v>
      </c>
      <c r="B42" s="106" t="s">
        <v>387</v>
      </c>
      <c r="C42" s="110">
        <v>0</v>
      </c>
      <c r="D42" s="160"/>
      <c r="E42" s="104"/>
    </row>
    <row r="43" spans="1:5" ht="20" x14ac:dyDescent="0.2">
      <c r="A43" s="105">
        <v>4166</v>
      </c>
      <c r="B43" s="107" t="s">
        <v>565</v>
      </c>
      <c r="C43" s="110">
        <v>0</v>
      </c>
      <c r="D43" s="160"/>
      <c r="E43" s="104"/>
    </row>
    <row r="44" spans="1:5" x14ac:dyDescent="0.2">
      <c r="A44" s="105">
        <v>4168</v>
      </c>
      <c r="B44" s="106" t="s">
        <v>388</v>
      </c>
      <c r="C44" s="110">
        <v>0</v>
      </c>
      <c r="D44" s="160"/>
      <c r="E44" s="104"/>
    </row>
    <row r="45" spans="1:5" x14ac:dyDescent="0.2">
      <c r="A45" s="105">
        <v>4169</v>
      </c>
      <c r="B45" s="106" t="s">
        <v>389</v>
      </c>
      <c r="C45" s="110">
        <v>0</v>
      </c>
      <c r="D45" s="160"/>
      <c r="E45" s="104"/>
    </row>
    <row r="46" spans="1:5" x14ac:dyDescent="0.2">
      <c r="A46" s="105">
        <v>4170</v>
      </c>
      <c r="B46" s="106" t="s">
        <v>566</v>
      </c>
      <c r="C46" s="110">
        <f>SUM(C47:C54)</f>
        <v>24513994.629999999</v>
      </c>
      <c r="D46" s="160"/>
      <c r="E46" s="104"/>
    </row>
    <row r="47" spans="1:5" x14ac:dyDescent="0.2">
      <c r="A47" s="105">
        <v>4171</v>
      </c>
      <c r="B47" s="108" t="s">
        <v>567</v>
      </c>
      <c r="C47" s="110">
        <v>0</v>
      </c>
      <c r="D47" s="160"/>
      <c r="E47" s="104"/>
    </row>
    <row r="48" spans="1:5" x14ac:dyDescent="0.2">
      <c r="A48" s="105">
        <v>4172</v>
      </c>
      <c r="B48" s="106" t="s">
        <v>568</v>
      </c>
      <c r="C48" s="110">
        <v>0</v>
      </c>
      <c r="D48" s="160"/>
      <c r="E48" s="104"/>
    </row>
    <row r="49" spans="1:5" ht="20" x14ac:dyDescent="0.2">
      <c r="A49" s="105">
        <v>4173</v>
      </c>
      <c r="B49" s="107" t="s">
        <v>569</v>
      </c>
      <c r="C49" s="110">
        <v>24513994.629999999</v>
      </c>
      <c r="D49" s="160"/>
      <c r="E49" s="104"/>
    </row>
    <row r="50" spans="1:5" ht="20" x14ac:dyDescent="0.2">
      <c r="A50" s="105">
        <v>4174</v>
      </c>
      <c r="B50" s="107" t="s">
        <v>570</v>
      </c>
      <c r="C50" s="110">
        <v>0</v>
      </c>
      <c r="D50" s="160"/>
      <c r="E50" s="104"/>
    </row>
    <row r="51" spans="1:5" ht="20" x14ac:dyDescent="0.2">
      <c r="A51" s="105">
        <v>4175</v>
      </c>
      <c r="B51" s="107" t="s">
        <v>571</v>
      </c>
      <c r="C51" s="110">
        <v>0</v>
      </c>
      <c r="D51" s="160"/>
      <c r="E51" s="104"/>
    </row>
    <row r="52" spans="1:5" ht="20" x14ac:dyDescent="0.2">
      <c r="A52" s="105">
        <v>4176</v>
      </c>
      <c r="B52" s="107" t="s">
        <v>572</v>
      </c>
      <c r="C52" s="110">
        <v>0</v>
      </c>
      <c r="D52" s="160"/>
      <c r="E52" s="104"/>
    </row>
    <row r="53" spans="1:5" ht="20" x14ac:dyDescent="0.2">
      <c r="A53" s="105">
        <v>4177</v>
      </c>
      <c r="B53" s="107" t="s">
        <v>573</v>
      </c>
      <c r="C53" s="110">
        <v>0</v>
      </c>
      <c r="D53" s="160"/>
      <c r="E53" s="104"/>
    </row>
    <row r="54" spans="1:5" x14ac:dyDescent="0.2">
      <c r="A54" s="105">
        <v>4178</v>
      </c>
      <c r="B54" s="107" t="s">
        <v>574</v>
      </c>
      <c r="C54" s="110">
        <v>0</v>
      </c>
      <c r="D54" s="160"/>
      <c r="E54" s="104"/>
    </row>
    <row r="55" spans="1:5" x14ac:dyDescent="0.2">
      <c r="A55" s="105"/>
      <c r="B55" s="107"/>
      <c r="C55" s="110"/>
      <c r="D55" s="160"/>
      <c r="E55" s="104"/>
    </row>
    <row r="56" spans="1:5" ht="10.5" x14ac:dyDescent="0.25">
      <c r="A56" s="102" t="s">
        <v>642</v>
      </c>
      <c r="B56" s="102"/>
      <c r="C56" s="102"/>
      <c r="D56" s="102"/>
      <c r="E56" s="102"/>
    </row>
    <row r="57" spans="1:5" ht="10.5" x14ac:dyDescent="0.25">
      <c r="A57" s="103" t="s">
        <v>190</v>
      </c>
      <c r="B57" s="103" t="s">
        <v>187</v>
      </c>
      <c r="C57" s="103" t="s">
        <v>188</v>
      </c>
      <c r="D57" s="103" t="s">
        <v>360</v>
      </c>
      <c r="E57" s="103"/>
    </row>
    <row r="58" spans="1:5" ht="30" x14ac:dyDescent="0.2">
      <c r="A58" s="105">
        <v>4200</v>
      </c>
      <c r="B58" s="107" t="s">
        <v>575</v>
      </c>
      <c r="C58" s="110">
        <f>+C59+C65</f>
        <v>599197</v>
      </c>
      <c r="D58" s="160"/>
      <c r="E58" s="104"/>
    </row>
    <row r="59" spans="1:5" x14ac:dyDescent="0.2">
      <c r="A59" s="105">
        <v>4210</v>
      </c>
      <c r="B59" s="107" t="s">
        <v>576</v>
      </c>
      <c r="C59" s="110">
        <f>SUM(C60:C64)</f>
        <v>0</v>
      </c>
      <c r="D59" s="160"/>
      <c r="E59" s="104"/>
    </row>
    <row r="60" spans="1:5" x14ac:dyDescent="0.2">
      <c r="A60" s="105">
        <v>4211</v>
      </c>
      <c r="B60" s="106" t="s">
        <v>390</v>
      </c>
      <c r="C60" s="110">
        <v>0</v>
      </c>
      <c r="D60" s="160"/>
      <c r="E60" s="104"/>
    </row>
    <row r="61" spans="1:5" x14ac:dyDescent="0.2">
      <c r="A61" s="105">
        <v>4212</v>
      </c>
      <c r="B61" s="106" t="s">
        <v>391</v>
      </c>
      <c r="C61" s="110">
        <v>0</v>
      </c>
      <c r="D61" s="160"/>
      <c r="E61" s="104"/>
    </row>
    <row r="62" spans="1:5" x14ac:dyDescent="0.2">
      <c r="A62" s="105">
        <v>4213</v>
      </c>
      <c r="B62" s="106" t="s">
        <v>392</v>
      </c>
      <c r="C62" s="110">
        <v>0</v>
      </c>
      <c r="D62" s="160"/>
      <c r="E62" s="104"/>
    </row>
    <row r="63" spans="1:5" x14ac:dyDescent="0.2">
      <c r="A63" s="105">
        <v>4214</v>
      </c>
      <c r="B63" s="106" t="s">
        <v>577</v>
      </c>
      <c r="C63" s="110">
        <v>0</v>
      </c>
      <c r="D63" s="160"/>
      <c r="E63" s="104"/>
    </row>
    <row r="64" spans="1:5" x14ac:dyDescent="0.2">
      <c r="A64" s="105">
        <v>4215</v>
      </c>
      <c r="B64" s="106" t="s">
        <v>578</v>
      </c>
      <c r="C64" s="110">
        <v>0</v>
      </c>
      <c r="D64" s="160"/>
      <c r="E64" s="104"/>
    </row>
    <row r="65" spans="1:5" x14ac:dyDescent="0.2">
      <c r="A65" s="105">
        <v>4220</v>
      </c>
      <c r="B65" s="106" t="s">
        <v>393</v>
      </c>
      <c r="C65" s="110">
        <f>SUM(C66:C69)</f>
        <v>599197</v>
      </c>
      <c r="D65" s="160"/>
      <c r="E65" s="104"/>
    </row>
    <row r="66" spans="1:5" x14ac:dyDescent="0.2">
      <c r="A66" s="105">
        <v>4221</v>
      </c>
      <c r="B66" s="106" t="s">
        <v>394</v>
      </c>
      <c r="C66" s="110">
        <v>599197</v>
      </c>
      <c r="D66" s="160"/>
      <c r="E66" s="104"/>
    </row>
    <row r="67" spans="1:5" x14ac:dyDescent="0.2">
      <c r="A67" s="105">
        <v>4223</v>
      </c>
      <c r="B67" s="106" t="s">
        <v>395</v>
      </c>
      <c r="C67" s="110">
        <v>0</v>
      </c>
      <c r="D67" s="160"/>
      <c r="E67" s="104"/>
    </row>
    <row r="68" spans="1:5" x14ac:dyDescent="0.2">
      <c r="A68" s="105">
        <v>4225</v>
      </c>
      <c r="B68" s="106" t="s">
        <v>397</v>
      </c>
      <c r="C68" s="110">
        <v>0</v>
      </c>
      <c r="D68" s="160"/>
      <c r="E68" s="104"/>
    </row>
    <row r="69" spans="1:5" x14ac:dyDescent="0.2">
      <c r="A69" s="105">
        <v>4227</v>
      </c>
      <c r="B69" s="106" t="s">
        <v>579</v>
      </c>
      <c r="C69" s="110">
        <v>0</v>
      </c>
      <c r="D69" s="160"/>
      <c r="E69" s="104"/>
    </row>
    <row r="70" spans="1:5" x14ac:dyDescent="0.2">
      <c r="A70" s="104"/>
      <c r="B70" s="104"/>
      <c r="C70" s="104"/>
      <c r="D70" s="104"/>
      <c r="E70" s="104"/>
    </row>
    <row r="71" spans="1:5" ht="10.5" x14ac:dyDescent="0.25">
      <c r="A71" s="164" t="s">
        <v>651</v>
      </c>
      <c r="B71" s="102"/>
      <c r="C71" s="102"/>
      <c r="D71" s="102"/>
      <c r="E71" s="102"/>
    </row>
    <row r="72" spans="1:5" ht="10.5" x14ac:dyDescent="0.25">
      <c r="A72" s="103" t="s">
        <v>190</v>
      </c>
      <c r="B72" s="103" t="s">
        <v>187</v>
      </c>
      <c r="C72" s="103" t="s">
        <v>188</v>
      </c>
      <c r="D72" s="103" t="s">
        <v>191</v>
      </c>
      <c r="E72" s="103" t="s">
        <v>260</v>
      </c>
    </row>
    <row r="73" spans="1:5" x14ac:dyDescent="0.2">
      <c r="A73" s="109">
        <v>4300</v>
      </c>
      <c r="B73" s="106" t="s">
        <v>398</v>
      </c>
      <c r="C73" s="110">
        <f>C74+C77+C83+C85+C87</f>
        <v>27286.32</v>
      </c>
      <c r="D73" s="111"/>
      <c r="E73" s="111"/>
    </row>
    <row r="74" spans="1:5" x14ac:dyDescent="0.2">
      <c r="A74" s="109">
        <v>4310</v>
      </c>
      <c r="B74" s="106" t="s">
        <v>399</v>
      </c>
      <c r="C74" s="110">
        <f>SUM(C75:C76)</f>
        <v>0</v>
      </c>
      <c r="D74" s="111"/>
      <c r="E74" s="111"/>
    </row>
    <row r="75" spans="1:5" x14ac:dyDescent="0.2">
      <c r="A75" s="109">
        <v>4311</v>
      </c>
      <c r="B75" s="106" t="s">
        <v>580</v>
      </c>
      <c r="C75" s="110">
        <v>0</v>
      </c>
      <c r="D75" s="111"/>
      <c r="E75" s="111"/>
    </row>
    <row r="76" spans="1:5" x14ac:dyDescent="0.2">
      <c r="A76" s="109">
        <v>4319</v>
      </c>
      <c r="B76" s="106" t="s">
        <v>400</v>
      </c>
      <c r="C76" s="110">
        <v>0</v>
      </c>
      <c r="D76" s="111"/>
      <c r="E76" s="111"/>
    </row>
    <row r="77" spans="1:5" x14ac:dyDescent="0.2">
      <c r="A77" s="109">
        <v>4320</v>
      </c>
      <c r="B77" s="106" t="s">
        <v>401</v>
      </c>
      <c r="C77" s="110">
        <f>SUM(C78:C82)</f>
        <v>27286.32</v>
      </c>
      <c r="D77" s="111"/>
      <c r="E77" s="111"/>
    </row>
    <row r="78" spans="1:5" x14ac:dyDescent="0.2">
      <c r="A78" s="109">
        <v>4321</v>
      </c>
      <c r="B78" s="106" t="s">
        <v>402</v>
      </c>
      <c r="C78" s="110">
        <v>0</v>
      </c>
      <c r="D78" s="111"/>
      <c r="E78" s="111"/>
    </row>
    <row r="79" spans="1:5" x14ac:dyDescent="0.2">
      <c r="A79" s="109">
        <v>4322</v>
      </c>
      <c r="B79" s="106" t="s">
        <v>403</v>
      </c>
      <c r="C79" s="110">
        <v>0</v>
      </c>
      <c r="D79" s="111"/>
      <c r="E79" s="111"/>
    </row>
    <row r="80" spans="1:5" x14ac:dyDescent="0.2">
      <c r="A80" s="109">
        <v>4323</v>
      </c>
      <c r="B80" s="106" t="s">
        <v>404</v>
      </c>
      <c r="C80" s="110">
        <v>0</v>
      </c>
      <c r="D80" s="111"/>
      <c r="E80" s="111"/>
    </row>
    <row r="81" spans="1:5" x14ac:dyDescent="0.2">
      <c r="A81" s="109">
        <v>4324</v>
      </c>
      <c r="B81" s="106" t="s">
        <v>405</v>
      </c>
      <c r="C81" s="110">
        <v>0</v>
      </c>
      <c r="D81" s="111"/>
      <c r="E81" s="111"/>
    </row>
    <row r="82" spans="1:5" x14ac:dyDescent="0.2">
      <c r="A82" s="109">
        <v>4325</v>
      </c>
      <c r="B82" s="106" t="s">
        <v>406</v>
      </c>
      <c r="C82" s="110">
        <v>27286.32</v>
      </c>
      <c r="D82" s="111"/>
      <c r="E82" s="111"/>
    </row>
    <row r="83" spans="1:5" x14ac:dyDescent="0.2">
      <c r="A83" s="109">
        <v>4330</v>
      </c>
      <c r="B83" s="106" t="s">
        <v>407</v>
      </c>
      <c r="C83" s="110">
        <f>SUM(C84)</f>
        <v>0</v>
      </c>
      <c r="D83" s="111"/>
      <c r="E83" s="111"/>
    </row>
    <row r="84" spans="1:5" x14ac:dyDescent="0.2">
      <c r="A84" s="109">
        <v>4331</v>
      </c>
      <c r="B84" s="106" t="s">
        <v>407</v>
      </c>
      <c r="C84" s="110">
        <v>0</v>
      </c>
      <c r="D84" s="111"/>
      <c r="E84" s="111"/>
    </row>
    <row r="85" spans="1:5" x14ac:dyDescent="0.2">
      <c r="A85" s="109">
        <v>4340</v>
      </c>
      <c r="B85" s="106" t="s">
        <v>408</v>
      </c>
      <c r="C85" s="110">
        <f>SUM(C86)</f>
        <v>0</v>
      </c>
      <c r="D85" s="111"/>
      <c r="E85" s="111"/>
    </row>
    <row r="86" spans="1:5" x14ac:dyDescent="0.2">
      <c r="A86" s="109">
        <v>4341</v>
      </c>
      <c r="B86" s="106" t="s">
        <v>408</v>
      </c>
      <c r="C86" s="110">
        <v>0</v>
      </c>
      <c r="D86" s="111"/>
      <c r="E86" s="111"/>
    </row>
    <row r="87" spans="1:5" x14ac:dyDescent="0.2">
      <c r="A87" s="109">
        <v>4390</v>
      </c>
      <c r="B87" s="106" t="s">
        <v>409</v>
      </c>
      <c r="C87" s="110">
        <f>SUM(C88:C94)</f>
        <v>0</v>
      </c>
      <c r="D87" s="111"/>
      <c r="E87" s="111"/>
    </row>
    <row r="88" spans="1:5" x14ac:dyDescent="0.2">
      <c r="A88" s="109">
        <v>4392</v>
      </c>
      <c r="B88" s="106" t="s">
        <v>410</v>
      </c>
      <c r="C88" s="110">
        <v>0</v>
      </c>
      <c r="D88" s="111"/>
      <c r="E88" s="111"/>
    </row>
    <row r="89" spans="1:5" x14ac:dyDescent="0.2">
      <c r="A89" s="109">
        <v>4393</v>
      </c>
      <c r="B89" s="106" t="s">
        <v>581</v>
      </c>
      <c r="C89" s="110">
        <v>0</v>
      </c>
      <c r="D89" s="111"/>
      <c r="E89" s="111"/>
    </row>
    <row r="90" spans="1:5" x14ac:dyDescent="0.2">
      <c r="A90" s="109">
        <v>4394</v>
      </c>
      <c r="B90" s="106" t="s">
        <v>411</v>
      </c>
      <c r="C90" s="110">
        <v>0</v>
      </c>
      <c r="D90" s="111"/>
      <c r="E90" s="111"/>
    </row>
    <row r="91" spans="1:5" x14ac:dyDescent="0.2">
      <c r="A91" s="109">
        <v>4395</v>
      </c>
      <c r="B91" s="106" t="s">
        <v>412</v>
      </c>
      <c r="C91" s="110">
        <v>0</v>
      </c>
      <c r="D91" s="111"/>
      <c r="E91" s="111"/>
    </row>
    <row r="92" spans="1:5" x14ac:dyDescent="0.2">
      <c r="A92" s="109">
        <v>4396</v>
      </c>
      <c r="B92" s="106" t="s">
        <v>413</v>
      </c>
      <c r="C92" s="110">
        <v>0</v>
      </c>
      <c r="D92" s="111"/>
      <c r="E92" s="111"/>
    </row>
    <row r="93" spans="1:5" x14ac:dyDescent="0.2">
      <c r="A93" s="109">
        <v>4397</v>
      </c>
      <c r="B93" s="106" t="s">
        <v>582</v>
      </c>
      <c r="C93" s="110">
        <v>0</v>
      </c>
      <c r="D93" s="111"/>
      <c r="E93" s="111"/>
    </row>
    <row r="94" spans="1:5" x14ac:dyDescent="0.2">
      <c r="A94" s="109">
        <v>4399</v>
      </c>
      <c r="B94" s="106" t="s">
        <v>409</v>
      </c>
      <c r="C94" s="110">
        <v>0</v>
      </c>
      <c r="D94" s="111"/>
      <c r="E94" s="111"/>
    </row>
    <row r="95" spans="1:5" x14ac:dyDescent="0.2">
      <c r="A95" s="104"/>
      <c r="B95" s="104"/>
      <c r="C95" s="104"/>
      <c r="D95" s="104"/>
      <c r="E95" s="104"/>
    </row>
    <row r="96" spans="1:5" x14ac:dyDescent="0.2">
      <c r="A96" s="104"/>
      <c r="B96" s="104"/>
      <c r="C96" s="104"/>
      <c r="D96" s="104"/>
      <c r="E96" s="104"/>
    </row>
    <row r="97" spans="1:5" ht="10.5" x14ac:dyDescent="0.25">
      <c r="A97" s="164" t="s">
        <v>645</v>
      </c>
      <c r="B97" s="102"/>
      <c r="C97" s="102"/>
      <c r="D97" s="102"/>
      <c r="E97" s="102"/>
    </row>
    <row r="98" spans="1:5" ht="10.5" x14ac:dyDescent="0.25">
      <c r="A98" s="103" t="s">
        <v>190</v>
      </c>
      <c r="B98" s="103" t="s">
        <v>187</v>
      </c>
      <c r="C98" s="103" t="s">
        <v>188</v>
      </c>
      <c r="D98" s="103" t="s">
        <v>414</v>
      </c>
      <c r="E98" s="103" t="s">
        <v>260</v>
      </c>
    </row>
    <row r="99" spans="1:5" x14ac:dyDescent="0.2">
      <c r="A99" s="109">
        <v>5000</v>
      </c>
      <c r="B99" s="106" t="s">
        <v>415</v>
      </c>
      <c r="C99" s="110">
        <f>C100+C128+C161+C171+C186+C219+C209</f>
        <v>23245940.609999999</v>
      </c>
      <c r="D99" s="112">
        <v>1</v>
      </c>
      <c r="E99" s="111"/>
    </row>
    <row r="100" spans="1:5" x14ac:dyDescent="0.2">
      <c r="A100" s="109">
        <v>5100</v>
      </c>
      <c r="B100" s="106" t="s">
        <v>416</v>
      </c>
      <c r="C100" s="110">
        <f>C101+C108+C118</f>
        <v>23097885.449999999</v>
      </c>
      <c r="D100" s="112">
        <f>C100/$C$99</f>
        <v>0.99363092410481724</v>
      </c>
      <c r="E100" s="111"/>
    </row>
    <row r="101" spans="1:5" x14ac:dyDescent="0.2">
      <c r="A101" s="109">
        <v>5110</v>
      </c>
      <c r="B101" s="106" t="s">
        <v>417</v>
      </c>
      <c r="C101" s="110">
        <f>SUM(C102:C107)</f>
        <v>9218932.5399999991</v>
      </c>
      <c r="D101" s="112">
        <f t="shared" ref="D101:D164" si="0">C101/$C$99</f>
        <v>0.39658246980267059</v>
      </c>
      <c r="E101" s="111"/>
    </row>
    <row r="102" spans="1:5" x14ac:dyDescent="0.2">
      <c r="A102" s="109">
        <v>5111</v>
      </c>
      <c r="B102" s="106" t="s">
        <v>418</v>
      </c>
      <c r="C102" s="110">
        <v>3007708.06</v>
      </c>
      <c r="D102" s="112">
        <f t="shared" si="0"/>
        <v>0.12938637805458972</v>
      </c>
      <c r="E102" s="111"/>
    </row>
    <row r="103" spans="1:5" x14ac:dyDescent="0.2">
      <c r="A103" s="109">
        <v>5112</v>
      </c>
      <c r="B103" s="106" t="s">
        <v>419</v>
      </c>
      <c r="C103" s="110">
        <v>3472142.88</v>
      </c>
      <c r="D103" s="112">
        <f t="shared" si="0"/>
        <v>0.14936555755056624</v>
      </c>
      <c r="E103" s="111"/>
    </row>
    <row r="104" spans="1:5" x14ac:dyDescent="0.2">
      <c r="A104" s="109">
        <v>5113</v>
      </c>
      <c r="B104" s="106" t="s">
        <v>420</v>
      </c>
      <c r="C104" s="110">
        <v>1183462.53</v>
      </c>
      <c r="D104" s="112">
        <f t="shared" si="0"/>
        <v>5.0910503035996528E-2</v>
      </c>
      <c r="E104" s="111"/>
    </row>
    <row r="105" spans="1:5" x14ac:dyDescent="0.2">
      <c r="A105" s="109">
        <v>5114</v>
      </c>
      <c r="B105" s="106" t="s">
        <v>421</v>
      </c>
      <c r="C105" s="110">
        <v>0</v>
      </c>
      <c r="D105" s="112">
        <f t="shared" si="0"/>
        <v>0</v>
      </c>
      <c r="E105" s="111"/>
    </row>
    <row r="106" spans="1:5" x14ac:dyDescent="0.2">
      <c r="A106" s="109">
        <v>5115</v>
      </c>
      <c r="B106" s="106" t="s">
        <v>422</v>
      </c>
      <c r="C106" s="110">
        <v>1555619.07</v>
      </c>
      <c r="D106" s="112">
        <f t="shared" si="0"/>
        <v>6.6920031161518151E-2</v>
      </c>
      <c r="E106" s="111"/>
    </row>
    <row r="107" spans="1:5" x14ac:dyDescent="0.2">
      <c r="A107" s="109">
        <v>5116</v>
      </c>
      <c r="B107" s="106" t="s">
        <v>423</v>
      </c>
      <c r="C107" s="110">
        <v>0</v>
      </c>
      <c r="D107" s="112">
        <f t="shared" si="0"/>
        <v>0</v>
      </c>
      <c r="E107" s="111"/>
    </row>
    <row r="108" spans="1:5" x14ac:dyDescent="0.2">
      <c r="A108" s="109">
        <v>5120</v>
      </c>
      <c r="B108" s="106" t="s">
        <v>424</v>
      </c>
      <c r="C108" s="110">
        <f>SUM(C109:C117)</f>
        <v>2277921.38</v>
      </c>
      <c r="D108" s="112">
        <f t="shared" si="0"/>
        <v>9.7992222307411281E-2</v>
      </c>
      <c r="E108" s="111"/>
    </row>
    <row r="109" spans="1:5" x14ac:dyDescent="0.2">
      <c r="A109" s="109">
        <v>5121</v>
      </c>
      <c r="B109" s="106" t="s">
        <v>425</v>
      </c>
      <c r="C109" s="110">
        <v>154528.10999999999</v>
      </c>
      <c r="D109" s="112">
        <f t="shared" si="0"/>
        <v>6.6475309643320981E-3</v>
      </c>
      <c r="E109" s="111"/>
    </row>
    <row r="110" spans="1:5" x14ac:dyDescent="0.2">
      <c r="A110" s="109">
        <v>5122</v>
      </c>
      <c r="B110" s="106" t="s">
        <v>426</v>
      </c>
      <c r="C110" s="110">
        <v>47753.45</v>
      </c>
      <c r="D110" s="112">
        <f t="shared" si="0"/>
        <v>2.0542704982846466E-3</v>
      </c>
      <c r="E110" s="111"/>
    </row>
    <row r="111" spans="1:5" x14ac:dyDescent="0.2">
      <c r="A111" s="109">
        <v>5123</v>
      </c>
      <c r="B111" s="106" t="s">
        <v>427</v>
      </c>
      <c r="C111" s="110">
        <v>50000</v>
      </c>
      <c r="D111" s="112">
        <f t="shared" si="0"/>
        <v>2.1509131782987893E-3</v>
      </c>
      <c r="E111" s="111"/>
    </row>
    <row r="112" spans="1:5" x14ac:dyDescent="0.2">
      <c r="A112" s="109">
        <v>5124</v>
      </c>
      <c r="B112" s="106" t="s">
        <v>428</v>
      </c>
      <c r="C112" s="110">
        <v>878645.19</v>
      </c>
      <c r="D112" s="112">
        <f t="shared" si="0"/>
        <v>3.7797790364396872E-2</v>
      </c>
      <c r="E112" s="111"/>
    </row>
    <row r="113" spans="1:5" x14ac:dyDescent="0.2">
      <c r="A113" s="109">
        <v>5125</v>
      </c>
      <c r="B113" s="106" t="s">
        <v>429</v>
      </c>
      <c r="C113" s="110">
        <v>90555.91</v>
      </c>
      <c r="D113" s="112">
        <f t="shared" si="0"/>
        <v>3.8955580038367828E-3</v>
      </c>
      <c r="E113" s="111"/>
    </row>
    <row r="114" spans="1:5" x14ac:dyDescent="0.2">
      <c r="A114" s="109">
        <v>5126</v>
      </c>
      <c r="B114" s="106" t="s">
        <v>430</v>
      </c>
      <c r="C114" s="110">
        <v>700000</v>
      </c>
      <c r="D114" s="112">
        <f t="shared" si="0"/>
        <v>3.0112784496183053E-2</v>
      </c>
      <c r="E114" s="111"/>
    </row>
    <row r="115" spans="1:5" x14ac:dyDescent="0.2">
      <c r="A115" s="109">
        <v>5127</v>
      </c>
      <c r="B115" s="106" t="s">
        <v>431</v>
      </c>
      <c r="C115" s="110">
        <v>70000</v>
      </c>
      <c r="D115" s="112">
        <f t="shared" si="0"/>
        <v>3.0112784496183053E-3</v>
      </c>
      <c r="E115" s="111"/>
    </row>
    <row r="116" spans="1:5" x14ac:dyDescent="0.2">
      <c r="A116" s="109">
        <v>5128</v>
      </c>
      <c r="B116" s="106" t="s">
        <v>432</v>
      </c>
      <c r="C116" s="110">
        <v>0</v>
      </c>
      <c r="D116" s="112">
        <f t="shared" si="0"/>
        <v>0</v>
      </c>
      <c r="E116" s="111"/>
    </row>
    <row r="117" spans="1:5" x14ac:dyDescent="0.2">
      <c r="A117" s="109">
        <v>5129</v>
      </c>
      <c r="B117" s="106" t="s">
        <v>433</v>
      </c>
      <c r="C117" s="110">
        <v>286438.71999999997</v>
      </c>
      <c r="D117" s="112">
        <f t="shared" si="0"/>
        <v>1.2322096352460739E-2</v>
      </c>
      <c r="E117" s="111"/>
    </row>
    <row r="118" spans="1:5" x14ac:dyDescent="0.2">
      <c r="A118" s="109">
        <v>5130</v>
      </c>
      <c r="B118" s="106" t="s">
        <v>434</v>
      </c>
      <c r="C118" s="110">
        <f>SUM(C119:C127)</f>
        <v>11601031.530000001</v>
      </c>
      <c r="D118" s="112">
        <f t="shared" si="0"/>
        <v>0.49905623199473542</v>
      </c>
      <c r="E118" s="111"/>
    </row>
    <row r="119" spans="1:5" x14ac:dyDescent="0.2">
      <c r="A119" s="109">
        <v>5131</v>
      </c>
      <c r="B119" s="106" t="s">
        <v>435</v>
      </c>
      <c r="C119" s="110">
        <v>8278681.5300000003</v>
      </c>
      <c r="D119" s="112">
        <f t="shared" si="0"/>
        <v>0.35613450403631569</v>
      </c>
      <c r="E119" s="111"/>
    </row>
    <row r="120" spans="1:5" x14ac:dyDescent="0.2">
      <c r="A120" s="109">
        <v>5132</v>
      </c>
      <c r="B120" s="106" t="s">
        <v>436</v>
      </c>
      <c r="C120" s="110">
        <v>88599.07</v>
      </c>
      <c r="D120" s="112">
        <f t="shared" si="0"/>
        <v>3.8113781449603391E-3</v>
      </c>
      <c r="E120" s="111"/>
    </row>
    <row r="121" spans="1:5" x14ac:dyDescent="0.2">
      <c r="A121" s="109">
        <v>5133</v>
      </c>
      <c r="B121" s="106" t="s">
        <v>437</v>
      </c>
      <c r="C121" s="110">
        <v>296502.37</v>
      </c>
      <c r="D121" s="112">
        <f t="shared" si="0"/>
        <v>1.2755017100596473E-2</v>
      </c>
      <c r="E121" s="111"/>
    </row>
    <row r="122" spans="1:5" x14ac:dyDescent="0.2">
      <c r="A122" s="109">
        <v>5134</v>
      </c>
      <c r="B122" s="106" t="s">
        <v>438</v>
      </c>
      <c r="C122" s="110">
        <v>127367.27</v>
      </c>
      <c r="D122" s="112">
        <f t="shared" si="0"/>
        <v>5.4791187905388018E-3</v>
      </c>
      <c r="E122" s="111"/>
    </row>
    <row r="123" spans="1:5" x14ac:dyDescent="0.2">
      <c r="A123" s="109">
        <v>5135</v>
      </c>
      <c r="B123" s="106" t="s">
        <v>439</v>
      </c>
      <c r="C123" s="110">
        <v>394466.21</v>
      </c>
      <c r="D123" s="112">
        <f t="shared" si="0"/>
        <v>1.6969251389651555E-2</v>
      </c>
      <c r="E123" s="111"/>
    </row>
    <row r="124" spans="1:5" x14ac:dyDescent="0.2">
      <c r="A124" s="109">
        <v>5136</v>
      </c>
      <c r="B124" s="106" t="s">
        <v>440</v>
      </c>
      <c r="C124" s="110">
        <v>56262.14</v>
      </c>
      <c r="D124" s="112">
        <f t="shared" si="0"/>
        <v>2.4202995673058289E-3</v>
      </c>
      <c r="E124" s="111"/>
    </row>
    <row r="125" spans="1:5" x14ac:dyDescent="0.2">
      <c r="A125" s="109">
        <v>5137</v>
      </c>
      <c r="B125" s="106" t="s">
        <v>441</v>
      </c>
      <c r="C125" s="110">
        <v>1601.75</v>
      </c>
      <c r="D125" s="112">
        <f t="shared" si="0"/>
        <v>6.8904503666801723E-5</v>
      </c>
      <c r="E125" s="111"/>
    </row>
    <row r="126" spans="1:5" x14ac:dyDescent="0.2">
      <c r="A126" s="109">
        <v>5138</v>
      </c>
      <c r="B126" s="106" t="s">
        <v>442</v>
      </c>
      <c r="C126" s="110">
        <v>740</v>
      </c>
      <c r="D126" s="112">
        <f t="shared" si="0"/>
        <v>3.1833515038822082E-5</v>
      </c>
      <c r="E126" s="111"/>
    </row>
    <row r="127" spans="1:5" x14ac:dyDescent="0.2">
      <c r="A127" s="109">
        <v>5139</v>
      </c>
      <c r="B127" s="106" t="s">
        <v>443</v>
      </c>
      <c r="C127" s="110">
        <v>2356811.19</v>
      </c>
      <c r="D127" s="112">
        <f t="shared" si="0"/>
        <v>0.10138592494666104</v>
      </c>
      <c r="E127" s="111"/>
    </row>
    <row r="128" spans="1:5" x14ac:dyDescent="0.2">
      <c r="A128" s="109">
        <v>5200</v>
      </c>
      <c r="B128" s="106" t="s">
        <v>444</v>
      </c>
      <c r="C128" s="110">
        <f>C129+C132+C135+C138+C143+C147+C150+C152+C158</f>
        <v>58395.57</v>
      </c>
      <c r="D128" s="112">
        <f t="shared" si="0"/>
        <v>2.5120760213453888E-3</v>
      </c>
      <c r="E128" s="111"/>
    </row>
    <row r="129" spans="1:5" x14ac:dyDescent="0.2">
      <c r="A129" s="109">
        <v>5210</v>
      </c>
      <c r="B129" s="106" t="s">
        <v>445</v>
      </c>
      <c r="C129" s="110">
        <f>SUM(C130:C131)</f>
        <v>0</v>
      </c>
      <c r="D129" s="112">
        <f t="shared" si="0"/>
        <v>0</v>
      </c>
      <c r="E129" s="111"/>
    </row>
    <row r="130" spans="1:5" x14ac:dyDescent="0.2">
      <c r="A130" s="109">
        <v>5211</v>
      </c>
      <c r="B130" s="106" t="s">
        <v>446</v>
      </c>
      <c r="C130" s="110">
        <v>0</v>
      </c>
      <c r="D130" s="112">
        <f t="shared" si="0"/>
        <v>0</v>
      </c>
      <c r="E130" s="111"/>
    </row>
    <row r="131" spans="1:5" x14ac:dyDescent="0.2">
      <c r="A131" s="109">
        <v>5212</v>
      </c>
      <c r="B131" s="106" t="s">
        <v>447</v>
      </c>
      <c r="C131" s="110">
        <v>0</v>
      </c>
      <c r="D131" s="112">
        <f t="shared" si="0"/>
        <v>0</v>
      </c>
      <c r="E131" s="111"/>
    </row>
    <row r="132" spans="1:5" x14ac:dyDescent="0.2">
      <c r="A132" s="109">
        <v>5220</v>
      </c>
      <c r="B132" s="106" t="s">
        <v>448</v>
      </c>
      <c r="C132" s="110">
        <f>SUM(C133:C134)</f>
        <v>0</v>
      </c>
      <c r="D132" s="112">
        <f t="shared" si="0"/>
        <v>0</v>
      </c>
      <c r="E132" s="111"/>
    </row>
    <row r="133" spans="1:5" x14ac:dyDescent="0.2">
      <c r="A133" s="109">
        <v>5221</v>
      </c>
      <c r="B133" s="106" t="s">
        <v>449</v>
      </c>
      <c r="C133" s="110">
        <v>0</v>
      </c>
      <c r="D133" s="112">
        <f t="shared" si="0"/>
        <v>0</v>
      </c>
      <c r="E133" s="111"/>
    </row>
    <row r="134" spans="1:5" x14ac:dyDescent="0.2">
      <c r="A134" s="109">
        <v>5222</v>
      </c>
      <c r="B134" s="106" t="s">
        <v>450</v>
      </c>
      <c r="C134" s="110">
        <v>0</v>
      </c>
      <c r="D134" s="112">
        <f t="shared" si="0"/>
        <v>0</v>
      </c>
      <c r="E134" s="111"/>
    </row>
    <row r="135" spans="1:5" x14ac:dyDescent="0.2">
      <c r="A135" s="109">
        <v>5230</v>
      </c>
      <c r="B135" s="106" t="s">
        <v>395</v>
      </c>
      <c r="C135" s="110">
        <f>SUM(C136:C137)</f>
        <v>0</v>
      </c>
      <c r="D135" s="112">
        <f t="shared" si="0"/>
        <v>0</v>
      </c>
      <c r="E135" s="111"/>
    </row>
    <row r="136" spans="1:5" x14ac:dyDescent="0.2">
      <c r="A136" s="109">
        <v>5231</v>
      </c>
      <c r="B136" s="106" t="s">
        <v>451</v>
      </c>
      <c r="C136" s="110">
        <v>0</v>
      </c>
      <c r="D136" s="112">
        <f t="shared" si="0"/>
        <v>0</v>
      </c>
      <c r="E136" s="111"/>
    </row>
    <row r="137" spans="1:5" x14ac:dyDescent="0.2">
      <c r="A137" s="109">
        <v>5232</v>
      </c>
      <c r="B137" s="106" t="s">
        <v>452</v>
      </c>
      <c r="C137" s="110">
        <v>0</v>
      </c>
      <c r="D137" s="112">
        <f t="shared" si="0"/>
        <v>0</v>
      </c>
      <c r="E137" s="111"/>
    </row>
    <row r="138" spans="1:5" x14ac:dyDescent="0.2">
      <c r="A138" s="109">
        <v>5240</v>
      </c>
      <c r="B138" s="106" t="s">
        <v>396</v>
      </c>
      <c r="C138" s="110">
        <f>SUM(C139:C142)</f>
        <v>0</v>
      </c>
      <c r="D138" s="112">
        <f t="shared" si="0"/>
        <v>0</v>
      </c>
      <c r="E138" s="111"/>
    </row>
    <row r="139" spans="1:5" x14ac:dyDescent="0.2">
      <c r="A139" s="109">
        <v>5241</v>
      </c>
      <c r="B139" s="106" t="s">
        <v>453</v>
      </c>
      <c r="C139" s="110">
        <v>0</v>
      </c>
      <c r="D139" s="112">
        <f t="shared" si="0"/>
        <v>0</v>
      </c>
      <c r="E139" s="111"/>
    </row>
    <row r="140" spans="1:5" x14ac:dyDescent="0.2">
      <c r="A140" s="109">
        <v>5242</v>
      </c>
      <c r="B140" s="106" t="s">
        <v>454</v>
      </c>
      <c r="C140" s="110">
        <v>0</v>
      </c>
      <c r="D140" s="112">
        <f t="shared" si="0"/>
        <v>0</v>
      </c>
      <c r="E140" s="111"/>
    </row>
    <row r="141" spans="1:5" x14ac:dyDescent="0.2">
      <c r="A141" s="109">
        <v>5243</v>
      </c>
      <c r="B141" s="106" t="s">
        <v>455</v>
      </c>
      <c r="C141" s="110">
        <v>0</v>
      </c>
      <c r="D141" s="112">
        <f t="shared" si="0"/>
        <v>0</v>
      </c>
      <c r="E141" s="111"/>
    </row>
    <row r="142" spans="1:5" x14ac:dyDescent="0.2">
      <c r="A142" s="109">
        <v>5244</v>
      </c>
      <c r="B142" s="106" t="s">
        <v>456</v>
      </c>
      <c r="C142" s="110">
        <v>0</v>
      </c>
      <c r="D142" s="112">
        <f t="shared" si="0"/>
        <v>0</v>
      </c>
      <c r="E142" s="111"/>
    </row>
    <row r="143" spans="1:5" x14ac:dyDescent="0.2">
      <c r="A143" s="109">
        <v>5250</v>
      </c>
      <c r="B143" s="106" t="s">
        <v>397</v>
      </c>
      <c r="C143" s="110">
        <f>SUM(C144:C146)</f>
        <v>58395.57</v>
      </c>
      <c r="D143" s="112">
        <f t="shared" si="0"/>
        <v>2.5120760213453888E-3</v>
      </c>
      <c r="E143" s="111"/>
    </row>
    <row r="144" spans="1:5" x14ac:dyDescent="0.2">
      <c r="A144" s="109">
        <v>5251</v>
      </c>
      <c r="B144" s="106" t="s">
        <v>457</v>
      </c>
      <c r="C144" s="110">
        <v>0</v>
      </c>
      <c r="D144" s="112">
        <f t="shared" si="0"/>
        <v>0</v>
      </c>
      <c r="E144" s="111"/>
    </row>
    <row r="145" spans="1:5" x14ac:dyDescent="0.2">
      <c r="A145" s="109">
        <v>5252</v>
      </c>
      <c r="B145" s="106" t="s">
        <v>458</v>
      </c>
      <c r="C145" s="110">
        <v>58395.57</v>
      </c>
      <c r="D145" s="112">
        <f t="shared" si="0"/>
        <v>2.5120760213453888E-3</v>
      </c>
      <c r="E145" s="111"/>
    </row>
    <row r="146" spans="1:5" x14ac:dyDescent="0.2">
      <c r="A146" s="109">
        <v>5259</v>
      </c>
      <c r="B146" s="106" t="s">
        <v>459</v>
      </c>
      <c r="C146" s="110">
        <v>0</v>
      </c>
      <c r="D146" s="112">
        <f t="shared" si="0"/>
        <v>0</v>
      </c>
      <c r="E146" s="111"/>
    </row>
    <row r="147" spans="1:5" x14ac:dyDescent="0.2">
      <c r="A147" s="109">
        <v>5260</v>
      </c>
      <c r="B147" s="106" t="s">
        <v>460</v>
      </c>
      <c r="C147" s="110">
        <f>SUM(C148:C149)</f>
        <v>0</v>
      </c>
      <c r="D147" s="112">
        <f t="shared" si="0"/>
        <v>0</v>
      </c>
      <c r="E147" s="111"/>
    </row>
    <row r="148" spans="1:5" x14ac:dyDescent="0.2">
      <c r="A148" s="109">
        <v>5261</v>
      </c>
      <c r="B148" s="106" t="s">
        <v>461</v>
      </c>
      <c r="C148" s="110">
        <v>0</v>
      </c>
      <c r="D148" s="112">
        <f t="shared" si="0"/>
        <v>0</v>
      </c>
      <c r="E148" s="111"/>
    </row>
    <row r="149" spans="1:5" x14ac:dyDescent="0.2">
      <c r="A149" s="109">
        <v>5262</v>
      </c>
      <c r="B149" s="106" t="s">
        <v>462</v>
      </c>
      <c r="C149" s="110">
        <v>0</v>
      </c>
      <c r="D149" s="112">
        <f t="shared" si="0"/>
        <v>0</v>
      </c>
      <c r="E149" s="111"/>
    </row>
    <row r="150" spans="1:5" x14ac:dyDescent="0.2">
      <c r="A150" s="109">
        <v>5270</v>
      </c>
      <c r="B150" s="106" t="s">
        <v>463</v>
      </c>
      <c r="C150" s="110">
        <f>SUM(C151)</f>
        <v>0</v>
      </c>
      <c r="D150" s="112">
        <f t="shared" si="0"/>
        <v>0</v>
      </c>
      <c r="E150" s="111"/>
    </row>
    <row r="151" spans="1:5" x14ac:dyDescent="0.2">
      <c r="A151" s="109">
        <v>5271</v>
      </c>
      <c r="B151" s="106" t="s">
        <v>464</v>
      </c>
      <c r="C151" s="110">
        <v>0</v>
      </c>
      <c r="D151" s="112">
        <f t="shared" si="0"/>
        <v>0</v>
      </c>
      <c r="E151" s="111"/>
    </row>
    <row r="152" spans="1:5" x14ac:dyDescent="0.2">
      <c r="A152" s="109">
        <v>5280</v>
      </c>
      <c r="B152" s="106" t="s">
        <v>465</v>
      </c>
      <c r="C152" s="110">
        <f>SUM(C153:C157)</f>
        <v>0</v>
      </c>
      <c r="D152" s="112">
        <f t="shared" si="0"/>
        <v>0</v>
      </c>
      <c r="E152" s="111"/>
    </row>
    <row r="153" spans="1:5" x14ac:dyDescent="0.2">
      <c r="A153" s="109">
        <v>5281</v>
      </c>
      <c r="B153" s="106" t="s">
        <v>466</v>
      </c>
      <c r="C153" s="110">
        <v>0</v>
      </c>
      <c r="D153" s="112">
        <f t="shared" si="0"/>
        <v>0</v>
      </c>
      <c r="E153" s="111"/>
    </row>
    <row r="154" spans="1:5" x14ac:dyDescent="0.2">
      <c r="A154" s="109">
        <v>5282</v>
      </c>
      <c r="B154" s="106" t="s">
        <v>467</v>
      </c>
      <c r="C154" s="110">
        <v>0</v>
      </c>
      <c r="D154" s="112">
        <f t="shared" si="0"/>
        <v>0</v>
      </c>
      <c r="E154" s="111"/>
    </row>
    <row r="155" spans="1:5" x14ac:dyDescent="0.2">
      <c r="A155" s="109">
        <v>5283</v>
      </c>
      <c r="B155" s="106" t="s">
        <v>468</v>
      </c>
      <c r="C155" s="110">
        <v>0</v>
      </c>
      <c r="D155" s="112">
        <f t="shared" si="0"/>
        <v>0</v>
      </c>
      <c r="E155" s="111"/>
    </row>
    <row r="156" spans="1:5" x14ac:dyDescent="0.2">
      <c r="A156" s="109">
        <v>5284</v>
      </c>
      <c r="B156" s="106" t="s">
        <v>469</v>
      </c>
      <c r="C156" s="110">
        <v>0</v>
      </c>
      <c r="D156" s="112">
        <f t="shared" si="0"/>
        <v>0</v>
      </c>
      <c r="E156" s="111"/>
    </row>
    <row r="157" spans="1:5" x14ac:dyDescent="0.2">
      <c r="A157" s="109">
        <v>5285</v>
      </c>
      <c r="B157" s="106" t="s">
        <v>470</v>
      </c>
      <c r="C157" s="110">
        <v>0</v>
      </c>
      <c r="D157" s="112">
        <f t="shared" si="0"/>
        <v>0</v>
      </c>
      <c r="E157" s="111"/>
    </row>
    <row r="158" spans="1:5" x14ac:dyDescent="0.2">
      <c r="A158" s="109">
        <v>5290</v>
      </c>
      <c r="B158" s="106" t="s">
        <v>471</v>
      </c>
      <c r="C158" s="110">
        <f>SUM(C159:C160)</f>
        <v>0</v>
      </c>
      <c r="D158" s="112">
        <f t="shared" si="0"/>
        <v>0</v>
      </c>
      <c r="E158" s="111"/>
    </row>
    <row r="159" spans="1:5" x14ac:dyDescent="0.2">
      <c r="A159" s="109">
        <v>5291</v>
      </c>
      <c r="B159" s="106" t="s">
        <v>472</v>
      </c>
      <c r="C159" s="110">
        <v>0</v>
      </c>
      <c r="D159" s="112">
        <f t="shared" si="0"/>
        <v>0</v>
      </c>
      <c r="E159" s="111"/>
    </row>
    <row r="160" spans="1:5" x14ac:dyDescent="0.2">
      <c r="A160" s="109">
        <v>5292</v>
      </c>
      <c r="B160" s="106" t="s">
        <v>473</v>
      </c>
      <c r="C160" s="110">
        <v>0</v>
      </c>
      <c r="D160" s="112">
        <f t="shared" si="0"/>
        <v>0</v>
      </c>
      <c r="E160" s="111"/>
    </row>
    <row r="161" spans="1:5" x14ac:dyDescent="0.2">
      <c r="A161" s="109">
        <v>5300</v>
      </c>
      <c r="B161" s="106" t="s">
        <v>474</v>
      </c>
      <c r="C161" s="110">
        <f>C162+C165+C168</f>
        <v>0</v>
      </c>
      <c r="D161" s="112">
        <f t="shared" si="0"/>
        <v>0</v>
      </c>
      <c r="E161" s="111"/>
    </row>
    <row r="162" spans="1:5" x14ac:dyDescent="0.2">
      <c r="A162" s="109">
        <v>5310</v>
      </c>
      <c r="B162" s="106" t="s">
        <v>390</v>
      </c>
      <c r="C162" s="110">
        <f>C163+C164</f>
        <v>0</v>
      </c>
      <c r="D162" s="112">
        <f t="shared" si="0"/>
        <v>0</v>
      </c>
      <c r="E162" s="111"/>
    </row>
    <row r="163" spans="1:5" x14ac:dyDescent="0.2">
      <c r="A163" s="109">
        <v>5311</v>
      </c>
      <c r="B163" s="106" t="s">
        <v>475</v>
      </c>
      <c r="C163" s="110">
        <v>0</v>
      </c>
      <c r="D163" s="112">
        <f t="shared" si="0"/>
        <v>0</v>
      </c>
      <c r="E163" s="111"/>
    </row>
    <row r="164" spans="1:5" x14ac:dyDescent="0.2">
      <c r="A164" s="109">
        <v>5312</v>
      </c>
      <c r="B164" s="106" t="s">
        <v>476</v>
      </c>
      <c r="C164" s="110">
        <v>0</v>
      </c>
      <c r="D164" s="112">
        <f t="shared" si="0"/>
        <v>0</v>
      </c>
      <c r="E164" s="111"/>
    </row>
    <row r="165" spans="1:5" x14ac:dyDescent="0.2">
      <c r="A165" s="109">
        <v>5320</v>
      </c>
      <c r="B165" s="106" t="s">
        <v>391</v>
      </c>
      <c r="C165" s="110">
        <f>SUM(C166:C167)</f>
        <v>0</v>
      </c>
      <c r="D165" s="112">
        <f t="shared" ref="D165:D221" si="1">C165/$C$99</f>
        <v>0</v>
      </c>
      <c r="E165" s="111"/>
    </row>
    <row r="166" spans="1:5" x14ac:dyDescent="0.2">
      <c r="A166" s="109">
        <v>5321</v>
      </c>
      <c r="B166" s="106" t="s">
        <v>477</v>
      </c>
      <c r="C166" s="110">
        <v>0</v>
      </c>
      <c r="D166" s="112">
        <f t="shared" si="1"/>
        <v>0</v>
      </c>
      <c r="E166" s="111"/>
    </row>
    <row r="167" spans="1:5" x14ac:dyDescent="0.2">
      <c r="A167" s="109">
        <v>5322</v>
      </c>
      <c r="B167" s="106" t="s">
        <v>478</v>
      </c>
      <c r="C167" s="110">
        <v>0</v>
      </c>
      <c r="D167" s="112">
        <f t="shared" si="1"/>
        <v>0</v>
      </c>
      <c r="E167" s="111"/>
    </row>
    <row r="168" spans="1:5" x14ac:dyDescent="0.2">
      <c r="A168" s="109">
        <v>5330</v>
      </c>
      <c r="B168" s="106" t="s">
        <v>392</v>
      </c>
      <c r="C168" s="110">
        <f>SUM(C169:C170)</f>
        <v>0</v>
      </c>
      <c r="D168" s="112">
        <f t="shared" si="1"/>
        <v>0</v>
      </c>
      <c r="E168" s="111"/>
    </row>
    <row r="169" spans="1:5" x14ac:dyDescent="0.2">
      <c r="A169" s="109">
        <v>5331</v>
      </c>
      <c r="B169" s="106" t="s">
        <v>479</v>
      </c>
      <c r="C169" s="110">
        <v>0</v>
      </c>
      <c r="D169" s="112">
        <f t="shared" si="1"/>
        <v>0</v>
      </c>
      <c r="E169" s="111"/>
    </row>
    <row r="170" spans="1:5" x14ac:dyDescent="0.2">
      <c r="A170" s="109">
        <v>5332</v>
      </c>
      <c r="B170" s="106" t="s">
        <v>480</v>
      </c>
      <c r="C170" s="110">
        <v>0</v>
      </c>
      <c r="D170" s="112">
        <f t="shared" si="1"/>
        <v>0</v>
      </c>
      <c r="E170" s="111"/>
    </row>
    <row r="171" spans="1:5" x14ac:dyDescent="0.2">
      <c r="A171" s="109">
        <v>5400</v>
      </c>
      <c r="B171" s="106" t="s">
        <v>481</v>
      </c>
      <c r="C171" s="110">
        <f>C172+C175+C178+C181+C183</f>
        <v>0</v>
      </c>
      <c r="D171" s="112">
        <f t="shared" si="1"/>
        <v>0</v>
      </c>
      <c r="E171" s="111"/>
    </row>
    <row r="172" spans="1:5" x14ac:dyDescent="0.2">
      <c r="A172" s="109">
        <v>5410</v>
      </c>
      <c r="B172" s="106" t="s">
        <v>482</v>
      </c>
      <c r="C172" s="110">
        <f>SUM(C173:C174)</f>
        <v>0</v>
      </c>
      <c r="D172" s="112">
        <f t="shared" si="1"/>
        <v>0</v>
      </c>
      <c r="E172" s="111"/>
    </row>
    <row r="173" spans="1:5" x14ac:dyDescent="0.2">
      <c r="A173" s="109">
        <v>5411</v>
      </c>
      <c r="B173" s="106" t="s">
        <v>483</v>
      </c>
      <c r="C173" s="110">
        <v>0</v>
      </c>
      <c r="D173" s="112">
        <f t="shared" si="1"/>
        <v>0</v>
      </c>
      <c r="E173" s="111"/>
    </row>
    <row r="174" spans="1:5" x14ac:dyDescent="0.2">
      <c r="A174" s="109">
        <v>5412</v>
      </c>
      <c r="B174" s="106" t="s">
        <v>484</v>
      </c>
      <c r="C174" s="110">
        <v>0</v>
      </c>
      <c r="D174" s="112">
        <f t="shared" si="1"/>
        <v>0</v>
      </c>
      <c r="E174" s="111"/>
    </row>
    <row r="175" spans="1:5" x14ac:dyDescent="0.2">
      <c r="A175" s="109">
        <v>5420</v>
      </c>
      <c r="B175" s="106" t="s">
        <v>485</v>
      </c>
      <c r="C175" s="110">
        <f>SUM(C176:C177)</f>
        <v>0</v>
      </c>
      <c r="D175" s="112">
        <f t="shared" si="1"/>
        <v>0</v>
      </c>
      <c r="E175" s="111"/>
    </row>
    <row r="176" spans="1:5" x14ac:dyDescent="0.2">
      <c r="A176" s="109">
        <v>5421</v>
      </c>
      <c r="B176" s="106" t="s">
        <v>486</v>
      </c>
      <c r="C176" s="110">
        <v>0</v>
      </c>
      <c r="D176" s="112">
        <f t="shared" si="1"/>
        <v>0</v>
      </c>
      <c r="E176" s="111"/>
    </row>
    <row r="177" spans="1:5" x14ac:dyDescent="0.2">
      <c r="A177" s="109">
        <v>5422</v>
      </c>
      <c r="B177" s="106" t="s">
        <v>487</v>
      </c>
      <c r="C177" s="110">
        <v>0</v>
      </c>
      <c r="D177" s="112">
        <f t="shared" si="1"/>
        <v>0</v>
      </c>
      <c r="E177" s="111"/>
    </row>
    <row r="178" spans="1:5" x14ac:dyDescent="0.2">
      <c r="A178" s="109">
        <v>5430</v>
      </c>
      <c r="B178" s="106" t="s">
        <v>488</v>
      </c>
      <c r="C178" s="110">
        <f>SUM(C179:C180)</f>
        <v>0</v>
      </c>
      <c r="D178" s="112">
        <f t="shared" si="1"/>
        <v>0</v>
      </c>
      <c r="E178" s="111"/>
    </row>
    <row r="179" spans="1:5" x14ac:dyDescent="0.2">
      <c r="A179" s="109">
        <v>5431</v>
      </c>
      <c r="B179" s="106" t="s">
        <v>489</v>
      </c>
      <c r="C179" s="110">
        <v>0</v>
      </c>
      <c r="D179" s="112">
        <f t="shared" si="1"/>
        <v>0</v>
      </c>
      <c r="E179" s="111"/>
    </row>
    <row r="180" spans="1:5" x14ac:dyDescent="0.2">
      <c r="A180" s="109">
        <v>5432</v>
      </c>
      <c r="B180" s="106" t="s">
        <v>490</v>
      </c>
      <c r="C180" s="110">
        <v>0</v>
      </c>
      <c r="D180" s="112">
        <f t="shared" si="1"/>
        <v>0</v>
      </c>
      <c r="E180" s="111"/>
    </row>
    <row r="181" spans="1:5" x14ac:dyDescent="0.2">
      <c r="A181" s="109">
        <v>5440</v>
      </c>
      <c r="B181" s="106" t="s">
        <v>491</v>
      </c>
      <c r="C181" s="110">
        <f>SUM(C182)</f>
        <v>0</v>
      </c>
      <c r="D181" s="112">
        <f t="shared" si="1"/>
        <v>0</v>
      </c>
      <c r="E181" s="111"/>
    </row>
    <row r="182" spans="1:5" x14ac:dyDescent="0.2">
      <c r="A182" s="109">
        <v>5441</v>
      </c>
      <c r="B182" s="106" t="s">
        <v>491</v>
      </c>
      <c r="C182" s="110">
        <v>0</v>
      </c>
      <c r="D182" s="112">
        <f t="shared" si="1"/>
        <v>0</v>
      </c>
      <c r="E182" s="111"/>
    </row>
    <row r="183" spans="1:5" x14ac:dyDescent="0.2">
      <c r="A183" s="109">
        <v>5450</v>
      </c>
      <c r="B183" s="106" t="s">
        <v>492</v>
      </c>
      <c r="C183" s="110">
        <f>SUM(C184:C185)</f>
        <v>0</v>
      </c>
      <c r="D183" s="112">
        <f t="shared" si="1"/>
        <v>0</v>
      </c>
      <c r="E183" s="111"/>
    </row>
    <row r="184" spans="1:5" x14ac:dyDescent="0.2">
      <c r="A184" s="109">
        <v>5451</v>
      </c>
      <c r="B184" s="106" t="s">
        <v>493</v>
      </c>
      <c r="C184" s="110">
        <v>0</v>
      </c>
      <c r="D184" s="112">
        <f t="shared" si="1"/>
        <v>0</v>
      </c>
      <c r="E184" s="111"/>
    </row>
    <row r="185" spans="1:5" x14ac:dyDescent="0.2">
      <c r="A185" s="109">
        <v>5452</v>
      </c>
      <c r="B185" s="106" t="s">
        <v>494</v>
      </c>
      <c r="C185" s="110">
        <v>0</v>
      </c>
      <c r="D185" s="112">
        <f t="shared" si="1"/>
        <v>0</v>
      </c>
      <c r="E185" s="111"/>
    </row>
    <row r="186" spans="1:5" x14ac:dyDescent="0.2">
      <c r="A186" s="109">
        <v>5500</v>
      </c>
      <c r="B186" s="106" t="s">
        <v>495</v>
      </c>
      <c r="C186" s="110">
        <f>C187+C196+C199+C205+C207</f>
        <v>89659.59</v>
      </c>
      <c r="D186" s="112">
        <f t="shared" si="1"/>
        <v>3.856999873837327E-3</v>
      </c>
      <c r="E186" s="111"/>
    </row>
    <row r="187" spans="1:5" x14ac:dyDescent="0.2">
      <c r="A187" s="109">
        <v>5510</v>
      </c>
      <c r="B187" s="106" t="s">
        <v>496</v>
      </c>
      <c r="C187" s="110">
        <f>SUM(C188:C195)</f>
        <v>54067.71</v>
      </c>
      <c r="D187" s="112">
        <f t="shared" si="1"/>
        <v>2.3258989991887446E-3</v>
      </c>
      <c r="E187" s="111"/>
    </row>
    <row r="188" spans="1:5" x14ac:dyDescent="0.2">
      <c r="A188" s="109">
        <v>5511</v>
      </c>
      <c r="B188" s="106" t="s">
        <v>497</v>
      </c>
      <c r="C188" s="110">
        <v>0</v>
      </c>
      <c r="D188" s="112">
        <f t="shared" si="1"/>
        <v>0</v>
      </c>
      <c r="E188" s="111"/>
    </row>
    <row r="189" spans="1:5" x14ac:dyDescent="0.2">
      <c r="A189" s="109">
        <v>5512</v>
      </c>
      <c r="B189" s="106" t="s">
        <v>498</v>
      </c>
      <c r="C189" s="110">
        <v>0</v>
      </c>
      <c r="D189" s="112">
        <f t="shared" si="1"/>
        <v>0</v>
      </c>
      <c r="E189" s="111"/>
    </row>
    <row r="190" spans="1:5" x14ac:dyDescent="0.2">
      <c r="A190" s="109">
        <v>5513</v>
      </c>
      <c r="B190" s="106" t="s">
        <v>499</v>
      </c>
      <c r="C190" s="110">
        <v>0</v>
      </c>
      <c r="D190" s="112">
        <f t="shared" si="1"/>
        <v>0</v>
      </c>
      <c r="E190" s="111"/>
    </row>
    <row r="191" spans="1:5" x14ac:dyDescent="0.2">
      <c r="A191" s="109">
        <v>5514</v>
      </c>
      <c r="B191" s="106" t="s">
        <v>500</v>
      </c>
      <c r="C191" s="110">
        <v>0</v>
      </c>
      <c r="D191" s="112">
        <f t="shared" si="1"/>
        <v>0</v>
      </c>
      <c r="E191" s="111"/>
    </row>
    <row r="192" spans="1:5" x14ac:dyDescent="0.2">
      <c r="A192" s="109">
        <v>5515</v>
      </c>
      <c r="B192" s="106" t="s">
        <v>501</v>
      </c>
      <c r="C192" s="110">
        <v>54067.71</v>
      </c>
      <c r="D192" s="112">
        <f t="shared" si="1"/>
        <v>2.3258989991887446E-3</v>
      </c>
      <c r="E192" s="111"/>
    </row>
    <row r="193" spans="1:5" x14ac:dyDescent="0.2">
      <c r="A193" s="109">
        <v>5516</v>
      </c>
      <c r="B193" s="106" t="s">
        <v>502</v>
      </c>
      <c r="C193" s="110">
        <v>0</v>
      </c>
      <c r="D193" s="112">
        <f t="shared" si="1"/>
        <v>0</v>
      </c>
      <c r="E193" s="111"/>
    </row>
    <row r="194" spans="1:5" x14ac:dyDescent="0.2">
      <c r="A194" s="109">
        <v>5517</v>
      </c>
      <c r="B194" s="106" t="s">
        <v>503</v>
      </c>
      <c r="C194" s="110">
        <v>0</v>
      </c>
      <c r="D194" s="112">
        <f t="shared" si="1"/>
        <v>0</v>
      </c>
      <c r="E194" s="111"/>
    </row>
    <row r="195" spans="1:5" x14ac:dyDescent="0.2">
      <c r="A195" s="109">
        <v>5518</v>
      </c>
      <c r="B195" s="106" t="s">
        <v>124</v>
      </c>
      <c r="C195" s="110">
        <v>0</v>
      </c>
      <c r="D195" s="112">
        <f t="shared" si="1"/>
        <v>0</v>
      </c>
      <c r="E195" s="111"/>
    </row>
    <row r="196" spans="1:5" x14ac:dyDescent="0.2">
      <c r="A196" s="109">
        <v>5520</v>
      </c>
      <c r="B196" s="106" t="s">
        <v>123</v>
      </c>
      <c r="C196" s="110">
        <f>SUM(C197:C198)</f>
        <v>0</v>
      </c>
      <c r="D196" s="112">
        <f t="shared" si="1"/>
        <v>0</v>
      </c>
      <c r="E196" s="111"/>
    </row>
    <row r="197" spans="1:5" x14ac:dyDescent="0.2">
      <c r="A197" s="109">
        <v>5521</v>
      </c>
      <c r="B197" s="106" t="s">
        <v>504</v>
      </c>
      <c r="C197" s="110">
        <v>0</v>
      </c>
      <c r="D197" s="112">
        <f t="shared" si="1"/>
        <v>0</v>
      </c>
      <c r="E197" s="111"/>
    </row>
    <row r="198" spans="1:5" x14ac:dyDescent="0.2">
      <c r="A198" s="109">
        <v>5522</v>
      </c>
      <c r="B198" s="106" t="s">
        <v>505</v>
      </c>
      <c r="C198" s="110">
        <v>0</v>
      </c>
      <c r="D198" s="112">
        <f t="shared" si="1"/>
        <v>0</v>
      </c>
      <c r="E198" s="111"/>
    </row>
    <row r="199" spans="1:5" x14ac:dyDescent="0.2">
      <c r="A199" s="109">
        <v>5530</v>
      </c>
      <c r="B199" s="106" t="s">
        <v>506</v>
      </c>
      <c r="C199" s="110">
        <f>SUM(C200:C204)</f>
        <v>35591.879999999997</v>
      </c>
      <c r="D199" s="112">
        <f t="shared" si="1"/>
        <v>1.5311008746485824E-3</v>
      </c>
      <c r="E199" s="111"/>
    </row>
    <row r="200" spans="1:5" x14ac:dyDescent="0.2">
      <c r="A200" s="109">
        <v>5531</v>
      </c>
      <c r="B200" s="106" t="s">
        <v>507</v>
      </c>
      <c r="C200" s="110">
        <v>0</v>
      </c>
      <c r="D200" s="112">
        <f t="shared" si="1"/>
        <v>0</v>
      </c>
      <c r="E200" s="111"/>
    </row>
    <row r="201" spans="1:5" x14ac:dyDescent="0.2">
      <c r="A201" s="109">
        <v>5532</v>
      </c>
      <c r="B201" s="106" t="s">
        <v>508</v>
      </c>
      <c r="C201" s="110">
        <v>0</v>
      </c>
      <c r="D201" s="112">
        <f t="shared" si="1"/>
        <v>0</v>
      </c>
      <c r="E201" s="111"/>
    </row>
    <row r="202" spans="1:5" x14ac:dyDescent="0.2">
      <c r="A202" s="109">
        <v>5533</v>
      </c>
      <c r="B202" s="106" t="s">
        <v>509</v>
      </c>
      <c r="C202" s="110">
        <v>0</v>
      </c>
      <c r="D202" s="112">
        <f t="shared" si="1"/>
        <v>0</v>
      </c>
      <c r="E202" s="111"/>
    </row>
    <row r="203" spans="1:5" x14ac:dyDescent="0.2">
      <c r="A203" s="109">
        <v>5534</v>
      </c>
      <c r="B203" s="106" t="s">
        <v>510</v>
      </c>
      <c r="C203" s="110">
        <v>0</v>
      </c>
      <c r="D203" s="112">
        <f t="shared" si="1"/>
        <v>0</v>
      </c>
      <c r="E203" s="111"/>
    </row>
    <row r="204" spans="1:5" x14ac:dyDescent="0.2">
      <c r="A204" s="109">
        <v>5535</v>
      </c>
      <c r="B204" s="106" t="s">
        <v>511</v>
      </c>
      <c r="C204" s="110">
        <v>35591.879999999997</v>
      </c>
      <c r="D204" s="112">
        <f t="shared" si="1"/>
        <v>1.5311008746485824E-3</v>
      </c>
      <c r="E204" s="111"/>
    </row>
    <row r="205" spans="1:5" x14ac:dyDescent="0.2">
      <c r="A205" s="109">
        <v>5540</v>
      </c>
      <c r="B205" s="106" t="s">
        <v>512</v>
      </c>
      <c r="C205" s="110">
        <f>SUM(C206)</f>
        <v>0</v>
      </c>
      <c r="D205" s="112">
        <f t="shared" si="1"/>
        <v>0</v>
      </c>
      <c r="E205" s="111"/>
    </row>
    <row r="206" spans="1:5" x14ac:dyDescent="0.2">
      <c r="A206" s="109">
        <v>5541</v>
      </c>
      <c r="B206" s="106" t="s">
        <v>512</v>
      </c>
      <c r="C206" s="110">
        <v>0</v>
      </c>
      <c r="D206" s="112">
        <f t="shared" si="1"/>
        <v>0</v>
      </c>
      <c r="E206" s="111"/>
    </row>
    <row r="207" spans="1:5" x14ac:dyDescent="0.2">
      <c r="A207" s="109">
        <v>5550</v>
      </c>
      <c r="B207" s="106" t="s">
        <v>513</v>
      </c>
      <c r="C207" s="110">
        <f>C208</f>
        <v>0</v>
      </c>
      <c r="D207" s="112">
        <f t="shared" si="1"/>
        <v>0</v>
      </c>
      <c r="E207" s="111"/>
    </row>
    <row r="208" spans="1:5" x14ac:dyDescent="0.2">
      <c r="A208" s="109">
        <v>5551</v>
      </c>
      <c r="B208" s="106" t="s">
        <v>513</v>
      </c>
      <c r="C208" s="110">
        <v>0</v>
      </c>
      <c r="D208" s="112">
        <f t="shared" si="1"/>
        <v>0</v>
      </c>
      <c r="E208" s="111"/>
    </row>
    <row r="209" spans="1:5" x14ac:dyDescent="0.2">
      <c r="A209" s="109">
        <v>5590</v>
      </c>
      <c r="B209" s="106" t="s">
        <v>514</v>
      </c>
      <c r="C209" s="110">
        <f>SUM(C210:C218)</f>
        <v>0</v>
      </c>
      <c r="D209" s="112">
        <f t="shared" si="1"/>
        <v>0</v>
      </c>
      <c r="E209" s="111"/>
    </row>
    <row r="210" spans="1:5" x14ac:dyDescent="0.2">
      <c r="A210" s="109">
        <v>5591</v>
      </c>
      <c r="B210" s="106" t="s">
        <v>515</v>
      </c>
      <c r="C210" s="110">
        <v>0</v>
      </c>
      <c r="D210" s="112">
        <f t="shared" si="1"/>
        <v>0</v>
      </c>
      <c r="E210" s="111"/>
    </row>
    <row r="211" spans="1:5" x14ac:dyDescent="0.2">
      <c r="A211" s="109">
        <v>5592</v>
      </c>
      <c r="B211" s="106" t="s">
        <v>516</v>
      </c>
      <c r="C211" s="110">
        <v>0</v>
      </c>
      <c r="D211" s="112">
        <f t="shared" si="1"/>
        <v>0</v>
      </c>
      <c r="E211" s="111"/>
    </row>
    <row r="212" spans="1:5" x14ac:dyDescent="0.2">
      <c r="A212" s="109">
        <v>5593</v>
      </c>
      <c r="B212" s="106" t="s">
        <v>517</v>
      </c>
      <c r="C212" s="110">
        <v>0</v>
      </c>
      <c r="D212" s="112">
        <f t="shared" si="1"/>
        <v>0</v>
      </c>
      <c r="E212" s="111"/>
    </row>
    <row r="213" spans="1:5" x14ac:dyDescent="0.2">
      <c r="A213" s="109">
        <v>5594</v>
      </c>
      <c r="B213" s="106" t="s">
        <v>583</v>
      </c>
      <c r="C213" s="110">
        <v>0</v>
      </c>
      <c r="D213" s="112">
        <f t="shared" si="1"/>
        <v>0</v>
      </c>
      <c r="E213" s="111"/>
    </row>
    <row r="214" spans="1:5" x14ac:dyDescent="0.2">
      <c r="A214" s="109">
        <v>5595</v>
      </c>
      <c r="B214" s="106" t="s">
        <v>519</v>
      </c>
      <c r="C214" s="110">
        <v>0</v>
      </c>
      <c r="D214" s="112">
        <f t="shared" si="1"/>
        <v>0</v>
      </c>
      <c r="E214" s="111"/>
    </row>
    <row r="215" spans="1:5" x14ac:dyDescent="0.2">
      <c r="A215" s="109">
        <v>5596</v>
      </c>
      <c r="B215" s="106" t="s">
        <v>412</v>
      </c>
      <c r="C215" s="110">
        <v>0</v>
      </c>
      <c r="D215" s="112">
        <f t="shared" si="1"/>
        <v>0</v>
      </c>
      <c r="E215" s="111"/>
    </row>
    <row r="216" spans="1:5" x14ac:dyDescent="0.2">
      <c r="A216" s="109">
        <v>5597</v>
      </c>
      <c r="B216" s="106" t="s">
        <v>520</v>
      </c>
      <c r="C216" s="110">
        <v>0</v>
      </c>
      <c r="D216" s="112">
        <f t="shared" si="1"/>
        <v>0</v>
      </c>
      <c r="E216" s="111"/>
    </row>
    <row r="217" spans="1:5" x14ac:dyDescent="0.2">
      <c r="A217" s="109">
        <v>5598</v>
      </c>
      <c r="B217" s="106" t="s">
        <v>584</v>
      </c>
      <c r="C217" s="110">
        <v>0</v>
      </c>
      <c r="D217" s="112">
        <f t="shared" si="1"/>
        <v>0</v>
      </c>
      <c r="E217" s="111"/>
    </row>
    <row r="218" spans="1:5" x14ac:dyDescent="0.2">
      <c r="A218" s="109">
        <v>5599</v>
      </c>
      <c r="B218" s="106" t="s">
        <v>521</v>
      </c>
      <c r="C218" s="110">
        <v>0</v>
      </c>
      <c r="D218" s="112">
        <f t="shared" si="1"/>
        <v>0</v>
      </c>
      <c r="E218" s="111"/>
    </row>
    <row r="219" spans="1:5" x14ac:dyDescent="0.2">
      <c r="A219" s="109">
        <v>5600</v>
      </c>
      <c r="B219" s="106" t="s">
        <v>122</v>
      </c>
      <c r="C219" s="110">
        <f>C220+C221</f>
        <v>0</v>
      </c>
      <c r="D219" s="112">
        <f t="shared" si="1"/>
        <v>0</v>
      </c>
      <c r="E219" s="111"/>
    </row>
    <row r="220" spans="1:5" x14ac:dyDescent="0.2">
      <c r="A220" s="109">
        <v>5610</v>
      </c>
      <c r="B220" s="106" t="s">
        <v>522</v>
      </c>
      <c r="C220" s="110">
        <f>C221</f>
        <v>0</v>
      </c>
      <c r="D220" s="112">
        <f t="shared" si="1"/>
        <v>0</v>
      </c>
      <c r="E220" s="111"/>
    </row>
    <row r="221" spans="1:5" x14ac:dyDescent="0.2">
      <c r="A221" s="109">
        <v>5611</v>
      </c>
      <c r="B221" s="106" t="s">
        <v>523</v>
      </c>
      <c r="C221" s="110">
        <v>0</v>
      </c>
      <c r="D221" s="112">
        <f t="shared" si="1"/>
        <v>0</v>
      </c>
      <c r="E221" s="11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70"/>
  <sheetViews>
    <sheetView zoomScaleNormal="100" zoomScaleSheetLayoutView="110" workbookViewId="0"/>
  </sheetViews>
  <sheetFormatPr baseColWidth="10" defaultColWidth="0" defaultRowHeight="10" x14ac:dyDescent="0.2"/>
  <cols>
    <col min="1" max="1" width="11.453125" style="33" customWidth="1"/>
    <col min="2" max="2" width="124.26953125" style="3" customWidth="1"/>
    <col min="3" max="3" width="12.453125" style="3" customWidth="1"/>
    <col min="4" max="16384" width="12.453125" style="3" hidden="1"/>
  </cols>
  <sheetData>
    <row r="1" spans="1:2" s="4" customFormat="1" ht="10.5" x14ac:dyDescent="0.25">
      <c r="B1" s="30"/>
    </row>
    <row r="2" spans="1:2" ht="15" customHeight="1" x14ac:dyDescent="0.2">
      <c r="A2" s="55" t="s">
        <v>238</v>
      </c>
      <c r="B2" s="52" t="s">
        <v>88</v>
      </c>
    </row>
    <row r="3" spans="1:2" ht="10.5" x14ac:dyDescent="0.2">
      <c r="A3" s="65"/>
      <c r="B3" s="7"/>
    </row>
    <row r="4" spans="1:2" ht="14.15" customHeight="1" x14ac:dyDescent="0.2">
      <c r="A4" s="63" t="s">
        <v>118</v>
      </c>
      <c r="B4" s="56" t="s">
        <v>121</v>
      </c>
    </row>
    <row r="5" spans="1:2" ht="14.15" customHeight="1" x14ac:dyDescent="0.2">
      <c r="A5" s="65"/>
      <c r="B5" s="56" t="s">
        <v>89</v>
      </c>
    </row>
    <row r="6" spans="1:2" ht="14.15" customHeight="1" x14ac:dyDescent="0.2">
      <c r="A6" s="65"/>
      <c r="B6" s="56" t="s">
        <v>192</v>
      </c>
    </row>
    <row r="7" spans="1:2" ht="14.15" customHeight="1" x14ac:dyDescent="0.2">
      <c r="A7" s="65"/>
      <c r="B7" s="57" t="s">
        <v>103</v>
      </c>
    </row>
    <row r="8" spans="1:2" x14ac:dyDescent="0.2">
      <c r="A8" s="65"/>
      <c r="B8" s="5"/>
    </row>
    <row r="9" spans="1:2" ht="15" customHeight="1" x14ac:dyDescent="0.2">
      <c r="A9" s="63" t="s">
        <v>119</v>
      </c>
      <c r="B9" s="53" t="s">
        <v>194</v>
      </c>
    </row>
    <row r="10" spans="1:2" ht="25" customHeight="1" x14ac:dyDescent="0.2">
      <c r="A10" s="65"/>
      <c r="B10" s="54" t="s">
        <v>110</v>
      </c>
    </row>
    <row r="11" spans="1:2" ht="15" customHeight="1" x14ac:dyDescent="0.2">
      <c r="A11" s="65"/>
      <c r="B11" s="66" t="s">
        <v>103</v>
      </c>
    </row>
    <row r="12" spans="1:2" x14ac:dyDescent="0.2">
      <c r="A12" s="65"/>
      <c r="B12" s="67"/>
    </row>
    <row r="13" spans="1:2" ht="15" customHeight="1" x14ac:dyDescent="0.2">
      <c r="A13" s="63" t="s">
        <v>120</v>
      </c>
      <c r="B13" s="45" t="s">
        <v>111</v>
      </c>
    </row>
    <row r="14" spans="1:2" ht="15" customHeight="1" x14ac:dyDescent="0.2">
      <c r="A14" s="65"/>
      <c r="B14" s="45" t="s">
        <v>112</v>
      </c>
    </row>
    <row r="15" spans="1:2" x14ac:dyDescent="0.2">
      <c r="A15" s="65"/>
      <c r="B15" s="67"/>
    </row>
    <row r="16" spans="1:2" x14ac:dyDescent="0.2">
      <c r="A16" s="65"/>
      <c r="B16" s="67"/>
    </row>
    <row r="17" spans="1:2" x14ac:dyDescent="0.2">
      <c r="A17" s="65"/>
      <c r="B17" s="31"/>
    </row>
    <row r="18" spans="1:2" x14ac:dyDescent="0.2">
      <c r="A18" s="65"/>
      <c r="B18" s="31"/>
    </row>
    <row r="19" spans="1:2" x14ac:dyDescent="0.2">
      <c r="A19" s="65"/>
      <c r="B19" s="31"/>
    </row>
    <row r="20" spans="1:2" x14ac:dyDescent="0.2">
      <c r="A20" s="65"/>
      <c r="B20" s="31"/>
    </row>
    <row r="21" spans="1:2" x14ac:dyDescent="0.2">
      <c r="A21" s="65"/>
      <c r="B21" s="31"/>
    </row>
    <row r="22" spans="1:2" x14ac:dyDescent="0.2">
      <c r="A22" s="65"/>
      <c r="B22" s="31"/>
    </row>
    <row r="23" spans="1:2" x14ac:dyDescent="0.2">
      <c r="A23" s="65"/>
      <c r="B23" s="31"/>
    </row>
    <row r="24" spans="1:2" x14ac:dyDescent="0.2">
      <c r="A24" s="65"/>
      <c r="B24" s="31"/>
    </row>
    <row r="25" spans="1:2" x14ac:dyDescent="0.2">
      <c r="A25" s="65"/>
      <c r="B25" s="31"/>
    </row>
    <row r="26" spans="1:2" x14ac:dyDescent="0.2">
      <c r="A26" s="65"/>
      <c r="B26" s="31"/>
    </row>
    <row r="27" spans="1:2" x14ac:dyDescent="0.2">
      <c r="A27" s="65"/>
      <c r="B27" s="31"/>
    </row>
    <row r="28" spans="1:2" x14ac:dyDescent="0.2">
      <c r="A28" s="65"/>
      <c r="B28" s="31"/>
    </row>
    <row r="29" spans="1:2" x14ac:dyDescent="0.2">
      <c r="A29" s="65"/>
      <c r="B29" s="31"/>
    </row>
    <row r="30" spans="1:2" x14ac:dyDescent="0.2">
      <c r="A30" s="65"/>
      <c r="B30" s="31"/>
    </row>
    <row r="31" spans="1:2" x14ac:dyDescent="0.2">
      <c r="A31" s="65"/>
      <c r="B31" s="31"/>
    </row>
    <row r="32" spans="1:2" x14ac:dyDescent="0.2">
      <c r="A32" s="65"/>
      <c r="B32" s="31"/>
    </row>
    <row r="33" spans="1:2" x14ac:dyDescent="0.2">
      <c r="A33" s="65"/>
      <c r="B33" s="31"/>
    </row>
    <row r="34" spans="1:2" x14ac:dyDescent="0.2">
      <c r="B34" s="31"/>
    </row>
    <row r="35" spans="1:2" x14ac:dyDescent="0.2">
      <c r="B35" s="31"/>
    </row>
    <row r="36" spans="1:2" x14ac:dyDescent="0.2">
      <c r="B36" s="31"/>
    </row>
    <row r="37" spans="1:2" x14ac:dyDescent="0.2">
      <c r="B37" s="31"/>
    </row>
    <row r="38" spans="1:2" x14ac:dyDescent="0.2">
      <c r="B38" s="31"/>
    </row>
    <row r="39" spans="1:2" x14ac:dyDescent="0.2">
      <c r="B39" s="31"/>
    </row>
    <row r="40" spans="1:2" x14ac:dyDescent="0.2">
      <c r="B40" s="31"/>
    </row>
    <row r="41" spans="1:2" x14ac:dyDescent="0.2">
      <c r="B41" s="31"/>
    </row>
    <row r="42" spans="1:2" x14ac:dyDescent="0.2">
      <c r="B42" s="31"/>
    </row>
    <row r="43" spans="1:2" x14ac:dyDescent="0.2">
      <c r="B43" s="31"/>
    </row>
    <row r="44" spans="1:2" x14ac:dyDescent="0.2">
      <c r="B44" s="31"/>
    </row>
    <row r="45" spans="1:2" x14ac:dyDescent="0.2">
      <c r="B45" s="31"/>
    </row>
    <row r="46" spans="1:2" x14ac:dyDescent="0.2">
      <c r="B46" s="31"/>
    </row>
    <row r="47" spans="1:2" x14ac:dyDescent="0.2">
      <c r="B47" s="31"/>
    </row>
    <row r="48" spans="1:2" x14ac:dyDescent="0.2">
      <c r="B48" s="31"/>
    </row>
    <row r="49" spans="2:2" x14ac:dyDescent="0.2">
      <c r="B49" s="31"/>
    </row>
    <row r="50" spans="2:2" x14ac:dyDescent="0.2">
      <c r="B50" s="31"/>
    </row>
    <row r="51" spans="2:2" x14ac:dyDescent="0.2">
      <c r="B51" s="31"/>
    </row>
    <row r="52" spans="2:2" x14ac:dyDescent="0.2">
      <c r="B52" s="31"/>
    </row>
    <row r="53" spans="2:2" x14ac:dyDescent="0.2">
      <c r="B53" s="31"/>
    </row>
    <row r="54" spans="2:2" x14ac:dyDescent="0.2">
      <c r="B54" s="31"/>
    </row>
    <row r="55" spans="2:2" x14ac:dyDescent="0.2">
      <c r="B55" s="31"/>
    </row>
    <row r="56" spans="2:2" x14ac:dyDescent="0.2">
      <c r="B56" s="31"/>
    </row>
    <row r="57" spans="2:2" x14ac:dyDescent="0.2">
      <c r="B57" s="31"/>
    </row>
    <row r="58" spans="2:2" x14ac:dyDescent="0.2">
      <c r="B58" s="31"/>
    </row>
    <row r="59" spans="2:2" x14ac:dyDescent="0.2">
      <c r="B59" s="31"/>
    </row>
    <row r="60" spans="2:2" x14ac:dyDescent="0.2">
      <c r="B60" s="31"/>
    </row>
    <row r="61" spans="2:2" x14ac:dyDescent="0.2">
      <c r="B61" s="31"/>
    </row>
    <row r="62" spans="2:2" x14ac:dyDescent="0.2">
      <c r="B62" s="31"/>
    </row>
    <row r="63" spans="2:2" x14ac:dyDescent="0.2">
      <c r="B63" s="31"/>
    </row>
    <row r="64" spans="2:2" x14ac:dyDescent="0.2">
      <c r="B64" s="31"/>
    </row>
    <row r="65" spans="2:2" x14ac:dyDescent="0.2">
      <c r="B65" s="31"/>
    </row>
    <row r="66" spans="2:2" x14ac:dyDescent="0.2">
      <c r="B66" s="31"/>
    </row>
    <row r="67" spans="2:2" x14ac:dyDescent="0.2">
      <c r="B67" s="31"/>
    </row>
    <row r="68" spans="2:2" x14ac:dyDescent="0.2">
      <c r="B68" s="31"/>
    </row>
    <row r="69" spans="2:2" x14ac:dyDescent="0.2">
      <c r="B69" s="31"/>
    </row>
    <row r="70" spans="2:2" x14ac:dyDescent="0.2">
      <c r="B70" s="3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topLeftCell="A22" workbookViewId="0">
      <selection activeCell="A71" sqref="A71"/>
    </sheetView>
  </sheetViews>
  <sheetFormatPr baseColWidth="10" defaultColWidth="9.1796875" defaultRowHeight="10" x14ac:dyDescent="0.2"/>
  <cols>
    <col min="1" max="1" width="10" style="84" customWidth="1"/>
    <col min="2" max="2" width="48.1796875" style="84" customWidth="1"/>
    <col min="3" max="3" width="22.81640625" style="84" customWidth="1"/>
    <col min="4" max="5" width="16.7265625" style="84" customWidth="1"/>
    <col min="6" max="16384" width="9.1796875" style="84"/>
  </cols>
  <sheetData>
    <row r="1" spans="1:5" ht="19" customHeight="1" x14ac:dyDescent="0.2">
      <c r="A1" s="171" t="s">
        <v>652</v>
      </c>
      <c r="B1" s="171"/>
      <c r="C1" s="171"/>
      <c r="D1" s="82" t="s">
        <v>244</v>
      </c>
      <c r="E1" s="83">
        <v>2019</v>
      </c>
    </row>
    <row r="2" spans="1:5" ht="19" customHeight="1" x14ac:dyDescent="0.2">
      <c r="A2" s="171" t="s">
        <v>524</v>
      </c>
      <c r="B2" s="171"/>
      <c r="C2" s="171"/>
      <c r="D2" s="82" t="s">
        <v>246</v>
      </c>
      <c r="E2" s="83" t="str">
        <f>ESF!H2</f>
        <v>Trimestral</v>
      </c>
    </row>
    <row r="3" spans="1:5" ht="19" customHeight="1" x14ac:dyDescent="0.2">
      <c r="A3" s="171" t="s">
        <v>653</v>
      </c>
      <c r="B3" s="171"/>
      <c r="C3" s="171"/>
      <c r="D3" s="82" t="s">
        <v>248</v>
      </c>
      <c r="E3" s="83">
        <f>ESF!H3</f>
        <v>1</v>
      </c>
    </row>
    <row r="5" spans="1:5" ht="10.5" x14ac:dyDescent="0.25">
      <c r="A5" s="85" t="s">
        <v>249</v>
      </c>
      <c r="B5" s="86"/>
      <c r="C5" s="86"/>
      <c r="D5" s="86"/>
      <c r="E5" s="86"/>
    </row>
    <row r="6" spans="1:5" ht="10.5" x14ac:dyDescent="0.25">
      <c r="A6" s="86" t="s">
        <v>220</v>
      </c>
      <c r="B6" s="86"/>
      <c r="C6" s="86"/>
      <c r="D6" s="86"/>
      <c r="E6" s="86"/>
    </row>
    <row r="7" spans="1:5" ht="10.5" x14ac:dyDescent="0.25">
      <c r="A7" s="87" t="s">
        <v>190</v>
      </c>
      <c r="B7" s="87" t="s">
        <v>187</v>
      </c>
      <c r="C7" s="87" t="s">
        <v>188</v>
      </c>
      <c r="D7" s="87" t="s">
        <v>189</v>
      </c>
      <c r="E7" s="87" t="s">
        <v>191</v>
      </c>
    </row>
    <row r="8" spans="1:5" x14ac:dyDescent="0.2">
      <c r="A8" s="88">
        <v>3110</v>
      </c>
      <c r="B8" s="84" t="s">
        <v>391</v>
      </c>
      <c r="C8" s="89">
        <v>-1351638.95</v>
      </c>
    </row>
    <row r="9" spans="1:5" x14ac:dyDescent="0.2">
      <c r="A9" s="88">
        <v>3120</v>
      </c>
      <c r="B9" s="84" t="s">
        <v>525</v>
      </c>
      <c r="C9" s="89">
        <v>0</v>
      </c>
    </row>
    <row r="10" spans="1:5" x14ac:dyDescent="0.2">
      <c r="A10" s="88">
        <v>3130</v>
      </c>
      <c r="B10" s="84" t="s">
        <v>526</v>
      </c>
      <c r="C10" s="89">
        <v>0</v>
      </c>
    </row>
    <row r="12" spans="1:5" ht="10.5" x14ac:dyDescent="0.25">
      <c r="A12" s="86" t="s">
        <v>222</v>
      </c>
      <c r="B12" s="86"/>
      <c r="C12" s="86"/>
      <c r="D12" s="86"/>
      <c r="E12" s="86"/>
    </row>
    <row r="13" spans="1:5" ht="10.5" x14ac:dyDescent="0.25">
      <c r="A13" s="87" t="s">
        <v>190</v>
      </c>
      <c r="B13" s="87" t="s">
        <v>187</v>
      </c>
      <c r="C13" s="87" t="s">
        <v>188</v>
      </c>
      <c r="D13" s="87" t="s">
        <v>527</v>
      </c>
      <c r="E13" s="87"/>
    </row>
    <row r="14" spans="1:5" x14ac:dyDescent="0.2">
      <c r="A14" s="88">
        <v>3210</v>
      </c>
      <c r="B14" s="84" t="s">
        <v>528</v>
      </c>
      <c r="C14" s="89">
        <v>2305778.17</v>
      </c>
    </row>
    <row r="15" spans="1:5" x14ac:dyDescent="0.2">
      <c r="A15" s="88">
        <v>3220</v>
      </c>
      <c r="B15" s="84" t="s">
        <v>529</v>
      </c>
      <c r="C15" s="89">
        <v>15143696.99</v>
      </c>
    </row>
    <row r="16" spans="1:5" x14ac:dyDescent="0.2">
      <c r="A16" s="88">
        <v>3230</v>
      </c>
      <c r="B16" s="84" t="s">
        <v>530</v>
      </c>
      <c r="C16" s="89">
        <f>SUM(C17:C20)</f>
        <v>0</v>
      </c>
    </row>
    <row r="17" spans="1:3" x14ac:dyDescent="0.2">
      <c r="A17" s="88">
        <v>3231</v>
      </c>
      <c r="B17" s="84" t="s">
        <v>531</v>
      </c>
      <c r="C17" s="89">
        <v>0</v>
      </c>
    </row>
    <row r="18" spans="1:3" x14ac:dyDescent="0.2">
      <c r="A18" s="88">
        <v>3232</v>
      </c>
      <c r="B18" s="84" t="s">
        <v>532</v>
      </c>
      <c r="C18" s="89">
        <v>0</v>
      </c>
    </row>
    <row r="19" spans="1:3" x14ac:dyDescent="0.2">
      <c r="A19" s="88">
        <v>3233</v>
      </c>
      <c r="B19" s="84" t="s">
        <v>533</v>
      </c>
      <c r="C19" s="89">
        <v>0</v>
      </c>
    </row>
    <row r="20" spans="1:3" x14ac:dyDescent="0.2">
      <c r="A20" s="88">
        <v>3239</v>
      </c>
      <c r="B20" s="84" t="s">
        <v>534</v>
      </c>
      <c r="C20" s="89">
        <v>0</v>
      </c>
    </row>
    <row r="21" spans="1:3" x14ac:dyDescent="0.2">
      <c r="A21" s="88">
        <v>3240</v>
      </c>
      <c r="B21" s="84" t="s">
        <v>535</v>
      </c>
      <c r="C21" s="89">
        <f>SUM(C22:C24)</f>
        <v>0</v>
      </c>
    </row>
    <row r="22" spans="1:3" x14ac:dyDescent="0.2">
      <c r="A22" s="88">
        <v>3241</v>
      </c>
      <c r="B22" s="84" t="s">
        <v>536</v>
      </c>
      <c r="C22" s="89">
        <v>0</v>
      </c>
    </row>
    <row r="23" spans="1:3" x14ac:dyDescent="0.2">
      <c r="A23" s="88">
        <v>3242</v>
      </c>
      <c r="B23" s="84" t="s">
        <v>537</v>
      </c>
      <c r="C23" s="89">
        <v>0</v>
      </c>
    </row>
    <row r="24" spans="1:3" x14ac:dyDescent="0.2">
      <c r="A24" s="88">
        <v>3243</v>
      </c>
      <c r="B24" s="84" t="s">
        <v>538</v>
      </c>
      <c r="C24" s="89">
        <v>0</v>
      </c>
    </row>
    <row r="25" spans="1:3" x14ac:dyDescent="0.2">
      <c r="A25" s="88">
        <v>3250</v>
      </c>
      <c r="B25" s="84" t="s">
        <v>539</v>
      </c>
      <c r="C25" s="89">
        <f>SUM(C26:C27)</f>
        <v>0</v>
      </c>
    </row>
    <row r="26" spans="1:3" x14ac:dyDescent="0.2">
      <c r="A26" s="88">
        <v>3251</v>
      </c>
      <c r="B26" s="84" t="s">
        <v>540</v>
      </c>
      <c r="C26" s="89">
        <v>0</v>
      </c>
    </row>
    <row r="27" spans="1:3" x14ac:dyDescent="0.2">
      <c r="A27" s="88">
        <v>3252</v>
      </c>
      <c r="B27" s="84" t="s">
        <v>541</v>
      </c>
      <c r="C27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9"/>
  <sheetViews>
    <sheetView zoomScaleNormal="100" zoomScaleSheetLayoutView="110" workbookViewId="0">
      <selection activeCell="A2" sqref="A2"/>
    </sheetView>
  </sheetViews>
  <sheetFormatPr baseColWidth="10" defaultColWidth="0" defaultRowHeight="10" x14ac:dyDescent="0.2"/>
  <cols>
    <col min="1" max="1" width="11.453125" style="33" customWidth="1"/>
    <col min="2" max="2" width="124.26953125" style="3" customWidth="1"/>
    <col min="3" max="3" width="11.453125" style="3" customWidth="1"/>
    <col min="4" max="16384" width="11.453125" style="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2"/>
    </row>
    <row r="4" spans="1:2" ht="15" customHeight="1" x14ac:dyDescent="0.2">
      <c r="A4" s="63" t="s">
        <v>24</v>
      </c>
      <c r="B4" s="56" t="s">
        <v>121</v>
      </c>
    </row>
    <row r="5" spans="1:2" ht="15" customHeight="1" x14ac:dyDescent="0.2">
      <c r="A5" s="63" t="s">
        <v>26</v>
      </c>
      <c r="B5" s="56" t="s">
        <v>89</v>
      </c>
    </row>
    <row r="6" spans="1:2" ht="15" customHeight="1" x14ac:dyDescent="0.2">
      <c r="B6" s="56" t="s">
        <v>221</v>
      </c>
    </row>
    <row r="7" spans="1:2" ht="15" customHeight="1" x14ac:dyDescent="0.2">
      <c r="B7" s="56" t="s">
        <v>113</v>
      </c>
    </row>
    <row r="8" spans="1:2" ht="15" customHeight="1" x14ac:dyDescent="0.2">
      <c r="B8" s="57" t="s">
        <v>114</v>
      </c>
    </row>
    <row r="9" spans="1:2" x14ac:dyDescent="0.2">
      <c r="B9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0"/>
  <sheetViews>
    <sheetView workbookViewId="0">
      <selection activeCell="C79" sqref="C79"/>
    </sheetView>
  </sheetViews>
  <sheetFormatPr baseColWidth="10" defaultColWidth="9.1796875" defaultRowHeight="10" x14ac:dyDescent="0.2"/>
  <cols>
    <col min="1" max="1" width="10" style="84" customWidth="1"/>
    <col min="2" max="2" width="63.453125" style="84" bestFit="1" customWidth="1"/>
    <col min="3" max="3" width="15.26953125" style="84" bestFit="1" customWidth="1"/>
    <col min="4" max="4" width="16.453125" style="84" bestFit="1" customWidth="1"/>
    <col min="5" max="5" width="19.1796875" style="84" customWidth="1"/>
    <col min="6" max="16384" width="9.1796875" style="84"/>
  </cols>
  <sheetData>
    <row r="1" spans="1:5" s="90" customFormat="1" ht="19" customHeight="1" x14ac:dyDescent="0.35">
      <c r="A1" s="171" t="s">
        <v>652</v>
      </c>
      <c r="B1" s="171"/>
      <c r="C1" s="171"/>
      <c r="D1" s="82" t="s">
        <v>244</v>
      </c>
      <c r="E1" s="83">
        <v>2019</v>
      </c>
    </row>
    <row r="2" spans="1:5" s="90" customFormat="1" ht="19" customHeight="1" x14ac:dyDescent="0.35">
      <c r="A2" s="171" t="s">
        <v>542</v>
      </c>
      <c r="B2" s="171"/>
      <c r="C2" s="171"/>
      <c r="D2" s="82" t="s">
        <v>246</v>
      </c>
      <c r="E2" s="83" t="str">
        <f>ESF!H2</f>
        <v>Trimestral</v>
      </c>
    </row>
    <row r="3" spans="1:5" s="90" customFormat="1" ht="19" customHeight="1" x14ac:dyDescent="0.35">
      <c r="A3" s="171" t="s">
        <v>653</v>
      </c>
      <c r="B3" s="171"/>
      <c r="C3" s="171"/>
      <c r="D3" s="82" t="s">
        <v>248</v>
      </c>
      <c r="E3" s="83">
        <f>ESF!H3</f>
        <v>1</v>
      </c>
    </row>
    <row r="4" spans="1:5" ht="10.5" x14ac:dyDescent="0.25">
      <c r="A4" s="85" t="s">
        <v>249</v>
      </c>
      <c r="B4" s="86"/>
      <c r="C4" s="86"/>
      <c r="D4" s="86"/>
      <c r="E4" s="86"/>
    </row>
    <row r="6" spans="1:5" ht="10.5" x14ac:dyDescent="0.25">
      <c r="A6" s="86" t="s">
        <v>223</v>
      </c>
      <c r="B6" s="86"/>
      <c r="C6" s="86"/>
      <c r="D6" s="86"/>
      <c r="E6" s="86"/>
    </row>
    <row r="7" spans="1:5" ht="10.5" x14ac:dyDescent="0.25">
      <c r="A7" s="87" t="s">
        <v>190</v>
      </c>
      <c r="B7" s="87" t="s">
        <v>187</v>
      </c>
      <c r="C7" s="87" t="s">
        <v>225</v>
      </c>
      <c r="D7" s="87" t="s">
        <v>226</v>
      </c>
      <c r="E7" s="87"/>
    </row>
    <row r="8" spans="1:5" x14ac:dyDescent="0.2">
      <c r="A8" s="88">
        <v>1111</v>
      </c>
      <c r="B8" s="84" t="s">
        <v>543</v>
      </c>
      <c r="C8" s="89">
        <v>0</v>
      </c>
      <c r="D8" s="89">
        <v>0</v>
      </c>
    </row>
    <row r="9" spans="1:5" x14ac:dyDescent="0.2">
      <c r="A9" s="88">
        <v>1112</v>
      </c>
      <c r="B9" s="84" t="s">
        <v>544</v>
      </c>
      <c r="C9" s="89">
        <v>0</v>
      </c>
      <c r="D9" s="89">
        <v>0</v>
      </c>
    </row>
    <row r="10" spans="1:5" x14ac:dyDescent="0.2">
      <c r="A10" s="88">
        <v>1113</v>
      </c>
      <c r="B10" s="84" t="s">
        <v>545</v>
      </c>
      <c r="C10" s="89">
        <v>599018.4</v>
      </c>
      <c r="D10" s="89">
        <v>459176.98</v>
      </c>
    </row>
    <row r="11" spans="1:5" x14ac:dyDescent="0.2">
      <c r="A11" s="88">
        <v>1114</v>
      </c>
      <c r="B11" s="84" t="s">
        <v>250</v>
      </c>
      <c r="C11" s="89">
        <v>0</v>
      </c>
      <c r="D11" s="89">
        <v>0</v>
      </c>
    </row>
    <row r="12" spans="1:5" x14ac:dyDescent="0.2">
      <c r="A12" s="88">
        <v>1115</v>
      </c>
      <c r="B12" s="84" t="s">
        <v>251</v>
      </c>
      <c r="C12" s="89">
        <v>0</v>
      </c>
      <c r="D12" s="89">
        <v>0</v>
      </c>
    </row>
    <row r="13" spans="1:5" x14ac:dyDescent="0.2">
      <c r="A13" s="88">
        <v>1116</v>
      </c>
      <c r="B13" s="84" t="s">
        <v>546</v>
      </c>
      <c r="C13" s="89">
        <v>0</v>
      </c>
      <c r="D13" s="89">
        <v>0</v>
      </c>
    </row>
    <row r="14" spans="1:5" x14ac:dyDescent="0.2">
      <c r="A14" s="88">
        <v>1119</v>
      </c>
      <c r="B14" s="84" t="s">
        <v>547</v>
      </c>
      <c r="C14" s="89">
        <v>0</v>
      </c>
      <c r="D14" s="89">
        <v>0</v>
      </c>
    </row>
    <row r="15" spans="1:5" x14ac:dyDescent="0.2">
      <c r="A15" s="88">
        <v>1110</v>
      </c>
      <c r="B15" s="84" t="s">
        <v>548</v>
      </c>
      <c r="C15" s="89">
        <f>SUM(C8:C14)</f>
        <v>599018.4</v>
      </c>
      <c r="D15" s="89">
        <f>SUM(D8:D14)</f>
        <v>459176.98</v>
      </c>
    </row>
    <row r="18" spans="1:5" ht="10.5" x14ac:dyDescent="0.25">
      <c r="A18" s="86" t="s">
        <v>224</v>
      </c>
      <c r="B18" s="86"/>
      <c r="C18" s="86"/>
      <c r="D18" s="86"/>
      <c r="E18" s="86"/>
    </row>
    <row r="19" spans="1:5" ht="10.5" x14ac:dyDescent="0.25">
      <c r="A19" s="87" t="s">
        <v>190</v>
      </c>
      <c r="B19" s="87" t="s">
        <v>187</v>
      </c>
      <c r="C19" s="87" t="s">
        <v>188</v>
      </c>
      <c r="D19" s="87" t="s">
        <v>549</v>
      </c>
      <c r="E19" s="87" t="s">
        <v>227</v>
      </c>
    </row>
    <row r="20" spans="1:5" x14ac:dyDescent="0.2">
      <c r="A20" s="88">
        <v>1230</v>
      </c>
      <c r="B20" s="84" t="s">
        <v>284</v>
      </c>
      <c r="C20" s="89">
        <f>SUM(C21:C27)</f>
        <v>1721955.92</v>
      </c>
    </row>
    <row r="21" spans="1:5" x14ac:dyDescent="0.2">
      <c r="A21" s="88">
        <v>1231</v>
      </c>
      <c r="B21" s="84" t="s">
        <v>285</v>
      </c>
      <c r="C21" s="89">
        <v>450000</v>
      </c>
    </row>
    <row r="22" spans="1:5" x14ac:dyDescent="0.2">
      <c r="A22" s="88">
        <v>1232</v>
      </c>
      <c r="B22" s="84" t="s">
        <v>286</v>
      </c>
      <c r="C22" s="89">
        <v>0</v>
      </c>
    </row>
    <row r="23" spans="1:5" x14ac:dyDescent="0.2">
      <c r="A23" s="88">
        <v>1233</v>
      </c>
      <c r="B23" s="84" t="s">
        <v>287</v>
      </c>
      <c r="C23" s="89">
        <v>190597.03</v>
      </c>
    </row>
    <row r="24" spans="1:5" x14ac:dyDescent="0.2">
      <c r="A24" s="88">
        <v>1234</v>
      </c>
      <c r="B24" s="84" t="s">
        <v>288</v>
      </c>
      <c r="C24" s="89">
        <v>986317.77</v>
      </c>
    </row>
    <row r="25" spans="1:5" x14ac:dyDescent="0.2">
      <c r="A25" s="88">
        <v>1235</v>
      </c>
      <c r="B25" s="84" t="s">
        <v>289</v>
      </c>
      <c r="C25" s="89">
        <v>95041.12</v>
      </c>
    </row>
    <row r="26" spans="1:5" x14ac:dyDescent="0.2">
      <c r="A26" s="88">
        <v>1236</v>
      </c>
      <c r="B26" s="84" t="s">
        <v>290</v>
      </c>
      <c r="C26" s="89">
        <v>0</v>
      </c>
    </row>
    <row r="27" spans="1:5" x14ac:dyDescent="0.2">
      <c r="A27" s="88">
        <v>1239</v>
      </c>
      <c r="B27" s="84" t="s">
        <v>291</v>
      </c>
      <c r="C27" s="89">
        <v>0</v>
      </c>
    </row>
    <row r="28" spans="1:5" x14ac:dyDescent="0.2">
      <c r="A28" s="88">
        <v>1240</v>
      </c>
      <c r="B28" s="84" t="s">
        <v>292</v>
      </c>
      <c r="C28" s="89">
        <f>SUM(C29:C36)</f>
        <v>7886952.4100000001</v>
      </c>
    </row>
    <row r="29" spans="1:5" x14ac:dyDescent="0.2">
      <c r="A29" s="88">
        <v>1241</v>
      </c>
      <c r="B29" s="84" t="s">
        <v>293</v>
      </c>
      <c r="C29" s="89">
        <v>336794.84</v>
      </c>
    </row>
    <row r="30" spans="1:5" x14ac:dyDescent="0.2">
      <c r="A30" s="88">
        <v>1242</v>
      </c>
      <c r="B30" s="84" t="s">
        <v>294</v>
      </c>
      <c r="C30" s="89">
        <v>22200</v>
      </c>
    </row>
    <row r="31" spans="1:5" x14ac:dyDescent="0.2">
      <c r="A31" s="88">
        <v>1243</v>
      </c>
      <c r="B31" s="84" t="s">
        <v>295</v>
      </c>
      <c r="C31" s="89">
        <v>0</v>
      </c>
    </row>
    <row r="32" spans="1:5" x14ac:dyDescent="0.2">
      <c r="A32" s="88">
        <v>1244</v>
      </c>
      <c r="B32" s="84" t="s">
        <v>296</v>
      </c>
      <c r="C32" s="89">
        <v>3176001.67</v>
      </c>
    </row>
    <row r="33" spans="1:5" x14ac:dyDescent="0.2">
      <c r="A33" s="88">
        <v>1245</v>
      </c>
      <c r="B33" s="84" t="s">
        <v>297</v>
      </c>
      <c r="C33" s="89">
        <v>0</v>
      </c>
    </row>
    <row r="34" spans="1:5" x14ac:dyDescent="0.2">
      <c r="A34" s="88">
        <v>1246</v>
      </c>
      <c r="B34" s="84" t="s">
        <v>298</v>
      </c>
      <c r="C34" s="89">
        <v>4351955.9000000004</v>
      </c>
    </row>
    <row r="35" spans="1:5" x14ac:dyDescent="0.2">
      <c r="A35" s="88">
        <v>1247</v>
      </c>
      <c r="B35" s="84" t="s">
        <v>299</v>
      </c>
      <c r="C35" s="89">
        <v>0</v>
      </c>
    </row>
    <row r="36" spans="1:5" x14ac:dyDescent="0.2">
      <c r="A36" s="88">
        <v>1248</v>
      </c>
      <c r="B36" s="84" t="s">
        <v>300</v>
      </c>
      <c r="C36" s="89">
        <v>0</v>
      </c>
    </row>
    <row r="37" spans="1:5" x14ac:dyDescent="0.2">
      <c r="A37" s="88">
        <v>1250</v>
      </c>
      <c r="B37" s="84" t="s">
        <v>302</v>
      </c>
      <c r="C37" s="89">
        <f>SUM(C38:C42)</f>
        <v>364271</v>
      </c>
    </row>
    <row r="38" spans="1:5" x14ac:dyDescent="0.2">
      <c r="A38" s="88">
        <v>1251</v>
      </c>
      <c r="B38" s="84" t="s">
        <v>303</v>
      </c>
      <c r="C38" s="89">
        <v>340000</v>
      </c>
    </row>
    <row r="39" spans="1:5" x14ac:dyDescent="0.2">
      <c r="A39" s="88">
        <v>1252</v>
      </c>
      <c r="B39" s="84" t="s">
        <v>304</v>
      </c>
      <c r="C39" s="89">
        <v>0</v>
      </c>
    </row>
    <row r="40" spans="1:5" x14ac:dyDescent="0.2">
      <c r="A40" s="88">
        <v>1253</v>
      </c>
      <c r="B40" s="84" t="s">
        <v>305</v>
      </c>
      <c r="C40" s="89">
        <v>0</v>
      </c>
    </row>
    <row r="41" spans="1:5" x14ac:dyDescent="0.2">
      <c r="A41" s="88">
        <v>1254</v>
      </c>
      <c r="B41" s="84" t="s">
        <v>306</v>
      </c>
      <c r="C41" s="89">
        <v>24271</v>
      </c>
    </row>
    <row r="42" spans="1:5" x14ac:dyDescent="0.2">
      <c r="A42" s="88">
        <v>1259</v>
      </c>
      <c r="B42" s="84" t="s">
        <v>307</v>
      </c>
      <c r="C42" s="89">
        <v>0</v>
      </c>
    </row>
    <row r="44" spans="1:5" ht="10.5" x14ac:dyDescent="0.25">
      <c r="A44" s="86" t="s">
        <v>232</v>
      </c>
      <c r="B44" s="86"/>
      <c r="C44" s="86"/>
      <c r="D44" s="86"/>
      <c r="E44" s="86"/>
    </row>
    <row r="45" spans="1:5" ht="10.5" x14ac:dyDescent="0.25">
      <c r="A45" s="87" t="s">
        <v>190</v>
      </c>
      <c r="B45" s="87" t="s">
        <v>187</v>
      </c>
      <c r="C45" s="87" t="s">
        <v>225</v>
      </c>
      <c r="D45" s="87" t="s">
        <v>226</v>
      </c>
      <c r="E45" s="87"/>
    </row>
    <row r="46" spans="1:5" x14ac:dyDescent="0.2">
      <c r="A46" s="88">
        <v>5500</v>
      </c>
      <c r="B46" s="84" t="s">
        <v>495</v>
      </c>
      <c r="C46" s="89">
        <f>C47+C56+C59+C65+C67+C69</f>
        <v>89659.59</v>
      </c>
      <c r="D46" s="89">
        <f>D47+D56+D59+D65+D67+D69</f>
        <v>0</v>
      </c>
    </row>
    <row r="47" spans="1:5" x14ac:dyDescent="0.2">
      <c r="A47" s="88">
        <v>5510</v>
      </c>
      <c r="B47" s="84" t="s">
        <v>496</v>
      </c>
      <c r="C47" s="89">
        <f>SUM(C48:C55)</f>
        <v>54067.71</v>
      </c>
      <c r="D47" s="89">
        <f>SUM(D48:D55)</f>
        <v>0</v>
      </c>
    </row>
    <row r="48" spans="1:5" x14ac:dyDescent="0.2">
      <c r="A48" s="88">
        <v>5511</v>
      </c>
      <c r="B48" s="84" t="s">
        <v>497</v>
      </c>
      <c r="C48" s="89">
        <v>0</v>
      </c>
      <c r="D48" s="89">
        <v>0</v>
      </c>
    </row>
    <row r="49" spans="1:4" x14ac:dyDescent="0.2">
      <c r="A49" s="88">
        <v>5512</v>
      </c>
      <c r="B49" s="84" t="s">
        <v>498</v>
      </c>
      <c r="C49" s="89">
        <v>0</v>
      </c>
      <c r="D49" s="89">
        <v>0</v>
      </c>
    </row>
    <row r="50" spans="1:4" x14ac:dyDescent="0.2">
      <c r="A50" s="88">
        <v>5513</v>
      </c>
      <c r="B50" s="84" t="s">
        <v>499</v>
      </c>
      <c r="C50" s="89">
        <v>0</v>
      </c>
      <c r="D50" s="89">
        <v>0</v>
      </c>
    </row>
    <row r="51" spans="1:4" x14ac:dyDescent="0.2">
      <c r="A51" s="88">
        <v>5514</v>
      </c>
      <c r="B51" s="84" t="s">
        <v>500</v>
      </c>
      <c r="C51" s="89">
        <v>0</v>
      </c>
      <c r="D51" s="89">
        <v>0</v>
      </c>
    </row>
    <row r="52" spans="1:4" x14ac:dyDescent="0.2">
      <c r="A52" s="88">
        <v>5515</v>
      </c>
      <c r="B52" s="84" t="s">
        <v>501</v>
      </c>
      <c r="C52" s="89">
        <v>54067.71</v>
      </c>
      <c r="D52" s="89">
        <v>0</v>
      </c>
    </row>
    <row r="53" spans="1:4" x14ac:dyDescent="0.2">
      <c r="A53" s="88">
        <v>5516</v>
      </c>
      <c r="B53" s="84" t="s">
        <v>502</v>
      </c>
      <c r="C53" s="89">
        <v>0</v>
      </c>
      <c r="D53" s="89">
        <v>0</v>
      </c>
    </row>
    <row r="54" spans="1:4" x14ac:dyDescent="0.2">
      <c r="A54" s="88">
        <v>5517</v>
      </c>
      <c r="B54" s="84" t="s">
        <v>503</v>
      </c>
      <c r="C54" s="89">
        <v>0</v>
      </c>
      <c r="D54" s="89">
        <v>0</v>
      </c>
    </row>
    <row r="55" spans="1:4" x14ac:dyDescent="0.2">
      <c r="A55" s="88">
        <v>5518</v>
      </c>
      <c r="B55" s="84" t="s">
        <v>124</v>
      </c>
      <c r="C55" s="89">
        <v>0</v>
      </c>
      <c r="D55" s="89">
        <v>0</v>
      </c>
    </row>
    <row r="56" spans="1:4" x14ac:dyDescent="0.2">
      <c r="A56" s="88">
        <v>5520</v>
      </c>
      <c r="B56" s="84" t="s">
        <v>123</v>
      </c>
      <c r="C56" s="89">
        <f>SUM(C57:C58)</f>
        <v>0</v>
      </c>
      <c r="D56" s="89">
        <f>SUM(D57:D58)</f>
        <v>0</v>
      </c>
    </row>
    <row r="57" spans="1:4" x14ac:dyDescent="0.2">
      <c r="A57" s="88">
        <v>5521</v>
      </c>
      <c r="B57" s="84" t="s">
        <v>504</v>
      </c>
      <c r="C57" s="89">
        <v>0</v>
      </c>
      <c r="D57" s="89">
        <v>0</v>
      </c>
    </row>
    <row r="58" spans="1:4" x14ac:dyDescent="0.2">
      <c r="A58" s="88">
        <v>5522</v>
      </c>
      <c r="B58" s="84" t="s">
        <v>505</v>
      </c>
      <c r="C58" s="89">
        <v>0</v>
      </c>
      <c r="D58" s="89">
        <v>0</v>
      </c>
    </row>
    <row r="59" spans="1:4" x14ac:dyDescent="0.2">
      <c r="A59" s="88">
        <v>5530</v>
      </c>
      <c r="B59" s="84" t="s">
        <v>506</v>
      </c>
      <c r="C59" s="89">
        <f>SUM(C60:C64)</f>
        <v>35591.879999999997</v>
      </c>
      <c r="D59" s="89">
        <f>SUM(D60:D64)</f>
        <v>0</v>
      </c>
    </row>
    <row r="60" spans="1:4" x14ac:dyDescent="0.2">
      <c r="A60" s="88">
        <v>5531</v>
      </c>
      <c r="B60" s="84" t="s">
        <v>507</v>
      </c>
      <c r="C60" s="89">
        <v>0</v>
      </c>
      <c r="D60" s="89">
        <v>0</v>
      </c>
    </row>
    <row r="61" spans="1:4" x14ac:dyDescent="0.2">
      <c r="A61" s="88">
        <v>5532</v>
      </c>
      <c r="B61" s="84" t="s">
        <v>508</v>
      </c>
      <c r="C61" s="89">
        <v>0</v>
      </c>
      <c r="D61" s="89">
        <v>0</v>
      </c>
    </row>
    <row r="62" spans="1:4" x14ac:dyDescent="0.2">
      <c r="A62" s="88">
        <v>5533</v>
      </c>
      <c r="B62" s="84" t="s">
        <v>509</v>
      </c>
      <c r="C62" s="89">
        <v>0</v>
      </c>
      <c r="D62" s="89">
        <v>0</v>
      </c>
    </row>
    <row r="63" spans="1:4" x14ac:dyDescent="0.2">
      <c r="A63" s="88">
        <v>5534</v>
      </c>
      <c r="B63" s="84" t="s">
        <v>510</v>
      </c>
      <c r="C63" s="89">
        <v>0</v>
      </c>
      <c r="D63" s="89">
        <v>0</v>
      </c>
    </row>
    <row r="64" spans="1:4" x14ac:dyDescent="0.2">
      <c r="A64" s="88">
        <v>5535</v>
      </c>
      <c r="B64" s="84" t="s">
        <v>511</v>
      </c>
      <c r="C64" s="89">
        <v>35591.879999999997</v>
      </c>
      <c r="D64" s="89">
        <v>0</v>
      </c>
    </row>
    <row r="65" spans="1:4" x14ac:dyDescent="0.2">
      <c r="A65" s="88">
        <v>5540</v>
      </c>
      <c r="B65" s="84" t="s">
        <v>512</v>
      </c>
      <c r="C65" s="89">
        <f>SUM(C66)</f>
        <v>0</v>
      </c>
      <c r="D65" s="89">
        <f>SUM(D66)</f>
        <v>0</v>
      </c>
    </row>
    <row r="66" spans="1:4" x14ac:dyDescent="0.2">
      <c r="A66" s="88">
        <v>5541</v>
      </c>
      <c r="B66" s="84" t="s">
        <v>512</v>
      </c>
      <c r="C66" s="89">
        <v>0</v>
      </c>
      <c r="D66" s="89">
        <v>0</v>
      </c>
    </row>
    <row r="67" spans="1:4" x14ac:dyDescent="0.2">
      <c r="A67" s="88">
        <v>5550</v>
      </c>
      <c r="B67" s="84" t="s">
        <v>513</v>
      </c>
      <c r="C67" s="89">
        <f>SUM(C68)</f>
        <v>0</v>
      </c>
      <c r="D67" s="89">
        <f>SUM(D68)</f>
        <v>0</v>
      </c>
    </row>
    <row r="68" spans="1:4" x14ac:dyDescent="0.2">
      <c r="A68" s="88">
        <v>5551</v>
      </c>
      <c r="B68" s="84" t="s">
        <v>513</v>
      </c>
      <c r="C68" s="89">
        <v>0</v>
      </c>
      <c r="D68" s="89">
        <v>0</v>
      </c>
    </row>
    <row r="69" spans="1:4" x14ac:dyDescent="0.2">
      <c r="A69" s="88">
        <v>5590</v>
      </c>
      <c r="B69" s="84" t="s">
        <v>514</v>
      </c>
      <c r="C69" s="89">
        <f>SUM(C70:C77)</f>
        <v>0</v>
      </c>
      <c r="D69" s="89">
        <f>SUM(D70:D77)</f>
        <v>0</v>
      </c>
    </row>
    <row r="70" spans="1:4" x14ac:dyDescent="0.2">
      <c r="A70" s="88">
        <v>5591</v>
      </c>
      <c r="B70" s="84" t="s">
        <v>515</v>
      </c>
      <c r="C70" s="89">
        <v>0</v>
      </c>
      <c r="D70" s="89">
        <v>0</v>
      </c>
    </row>
    <row r="71" spans="1:4" x14ac:dyDescent="0.2">
      <c r="A71" s="88">
        <v>5592</v>
      </c>
      <c r="B71" s="84" t="s">
        <v>516</v>
      </c>
      <c r="C71" s="89">
        <v>0</v>
      </c>
      <c r="D71" s="89">
        <v>0</v>
      </c>
    </row>
    <row r="72" spans="1:4" x14ac:dyDescent="0.2">
      <c r="A72" s="88">
        <v>5593</v>
      </c>
      <c r="B72" s="84" t="s">
        <v>517</v>
      </c>
      <c r="C72" s="89">
        <v>0</v>
      </c>
      <c r="D72" s="89">
        <v>0</v>
      </c>
    </row>
    <row r="73" spans="1:4" x14ac:dyDescent="0.2">
      <c r="A73" s="88">
        <v>5594</v>
      </c>
      <c r="B73" s="84" t="s">
        <v>518</v>
      </c>
      <c r="C73" s="89">
        <v>0</v>
      </c>
      <c r="D73" s="89">
        <v>0</v>
      </c>
    </row>
    <row r="74" spans="1:4" x14ac:dyDescent="0.2">
      <c r="A74" s="88">
        <v>5595</v>
      </c>
      <c r="B74" s="84" t="s">
        <v>519</v>
      </c>
      <c r="C74" s="89">
        <v>0</v>
      </c>
      <c r="D74" s="89">
        <v>0</v>
      </c>
    </row>
    <row r="75" spans="1:4" x14ac:dyDescent="0.2">
      <c r="A75" s="88">
        <v>5596</v>
      </c>
      <c r="B75" s="84" t="s">
        <v>412</v>
      </c>
      <c r="C75" s="89">
        <v>0</v>
      </c>
      <c r="D75" s="89">
        <v>0</v>
      </c>
    </row>
    <row r="76" spans="1:4" x14ac:dyDescent="0.2">
      <c r="A76" s="88">
        <v>5597</v>
      </c>
      <c r="B76" s="84" t="s">
        <v>520</v>
      </c>
      <c r="C76" s="89">
        <v>0</v>
      </c>
      <c r="D76" s="89">
        <v>0</v>
      </c>
    </row>
    <row r="77" spans="1:4" x14ac:dyDescent="0.2">
      <c r="A77" s="88">
        <v>5599</v>
      </c>
      <c r="B77" s="84" t="s">
        <v>521</v>
      </c>
      <c r="C77" s="89">
        <v>0</v>
      </c>
      <c r="D77" s="89">
        <v>0</v>
      </c>
    </row>
    <row r="78" spans="1:4" x14ac:dyDescent="0.2">
      <c r="A78" s="88">
        <v>5600</v>
      </c>
      <c r="B78" s="84" t="s">
        <v>122</v>
      </c>
      <c r="C78" s="89">
        <f>C79</f>
        <v>0</v>
      </c>
      <c r="D78" s="89">
        <f>SUM(D79:D80)</f>
        <v>0</v>
      </c>
    </row>
    <row r="79" spans="1:4" x14ac:dyDescent="0.2">
      <c r="A79" s="88">
        <v>5610</v>
      </c>
      <c r="B79" s="84" t="s">
        <v>522</v>
      </c>
      <c r="C79" s="89">
        <f>C80</f>
        <v>0</v>
      </c>
      <c r="D79" s="89">
        <v>0</v>
      </c>
    </row>
    <row r="80" spans="1:4" x14ac:dyDescent="0.2">
      <c r="A80" s="88">
        <v>5611</v>
      </c>
      <c r="B80" s="84" t="s">
        <v>523</v>
      </c>
      <c r="C80" s="89">
        <v>0</v>
      </c>
      <c r="D80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700-000000000000}"/>
    <dataValidation allowBlank="1" showInputMessage="1" showErrorMessage="1" prompt="Saldo al 31 de diciembre del año anterior que se presenta" sqref="D7 D45" xr:uid="{00000000-0002-0000-0700-000001000000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3" sqref="A3"/>
    </sheetView>
  </sheetViews>
  <sheetFormatPr baseColWidth="10" defaultColWidth="0" defaultRowHeight="10" x14ac:dyDescent="0.2"/>
  <cols>
    <col min="1" max="1" width="11.453125" style="33" customWidth="1"/>
    <col min="2" max="2" width="124.26953125" style="31" customWidth="1"/>
    <col min="3" max="3" width="11.453125" style="33" customWidth="1"/>
    <col min="4" max="16384" width="11.453125" style="33" hidden="1"/>
  </cols>
  <sheetData>
    <row r="2" spans="1:2" ht="15" customHeight="1" x14ac:dyDescent="0.2">
      <c r="A2" s="55" t="s">
        <v>238</v>
      </c>
      <c r="B2" s="52" t="s">
        <v>88</v>
      </c>
    </row>
    <row r="3" spans="1:2" ht="10.5" x14ac:dyDescent="0.2">
      <c r="B3" s="7"/>
    </row>
    <row r="4" spans="1:2" ht="14.15" customHeight="1" x14ac:dyDescent="0.2">
      <c r="A4" s="63" t="s">
        <v>28</v>
      </c>
      <c r="B4" s="56" t="s">
        <v>121</v>
      </c>
    </row>
    <row r="5" spans="1:2" ht="14.15" customHeight="1" x14ac:dyDescent="0.2">
      <c r="B5" s="56" t="s">
        <v>89</v>
      </c>
    </row>
    <row r="6" spans="1:2" ht="14.15" customHeight="1" x14ac:dyDescent="0.2">
      <c r="B6" s="56" t="s">
        <v>195</v>
      </c>
    </row>
    <row r="7" spans="1:2" ht="14.15" customHeight="1" x14ac:dyDescent="0.2">
      <c r="B7" s="56" t="s">
        <v>197</v>
      </c>
    </row>
    <row r="8" spans="1:2" ht="14.15" customHeight="1" x14ac:dyDescent="0.2">
      <c r="B8" s="56" t="s">
        <v>102</v>
      </c>
    </row>
    <row r="9" spans="1:2" x14ac:dyDescent="0.2">
      <c r="B9" s="5"/>
    </row>
    <row r="10" spans="1:2" ht="15" customHeight="1" x14ac:dyDescent="0.2">
      <c r="A10" s="63" t="s">
        <v>30</v>
      </c>
      <c r="B10" s="53" t="s">
        <v>196</v>
      </c>
    </row>
    <row r="11" spans="1:2" ht="15" customHeight="1" x14ac:dyDescent="0.2">
      <c r="B11" s="53" t="s">
        <v>115</v>
      </c>
    </row>
    <row r="12" spans="1:2" ht="15" customHeight="1" x14ac:dyDescent="0.2">
      <c r="B12" s="68" t="s">
        <v>243</v>
      </c>
    </row>
    <row r="13" spans="1:2" x14ac:dyDescent="0.2">
      <c r="B13" s="67"/>
    </row>
    <row r="14" spans="1:2" ht="15" customHeight="1" x14ac:dyDescent="0.2">
      <c r="A14" s="63" t="s">
        <v>116</v>
      </c>
      <c r="B14" s="56" t="s">
        <v>195</v>
      </c>
    </row>
    <row r="15" spans="1:2" ht="15" customHeight="1" x14ac:dyDescent="0.2">
      <c r="B15" s="56" t="s">
        <v>197</v>
      </c>
    </row>
    <row r="16" spans="1:2" x14ac:dyDescent="0.2">
      <c r="B16" s="67"/>
    </row>
    <row r="17" spans="2:2" x14ac:dyDescent="0.2">
      <c r="B17" s="67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2019-02-13T21:19:08Z</cp:lastPrinted>
  <dcterms:created xsi:type="dcterms:W3CDTF">2012-12-11T20:36:24Z</dcterms:created>
  <dcterms:modified xsi:type="dcterms:W3CDTF">2020-02-01T04:07:05Z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